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arch01\Direccion Financiera\02. ESTADOS FINANCIEROS\EF 2023\Diciembre\"/>
    </mc:Choice>
  </mc:AlternateContent>
  <bookViews>
    <workbookView xWindow="0" yWindow="3000" windowWidth="19056" windowHeight="8916"/>
  </bookViews>
  <sheets>
    <sheet name="OCTUBRE" sheetId="1" r:id="rId1"/>
  </sheets>
  <definedNames>
    <definedName name="_xlnm._FilterDatabase" localSheetId="0" hidden="1">OCTUBRE!$A$10:$N$10</definedName>
    <definedName name="_xlnm.Print_Area" localSheetId="0">OCTUBRE!$B$1:$K$229</definedName>
    <definedName name="_xlnm.Print_Titles" localSheetId="0">OCTUBRE!$1:$10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I222" i="1" l="1"/>
  <c r="I12" i="1" l="1"/>
  <c r="I13" i="1"/>
  <c r="I14" i="1"/>
  <c r="I15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H222" i="1" l="1"/>
  <c r="G222" i="1"/>
  <c r="I11" i="1" l="1"/>
</calcChain>
</file>

<file path=xl/sharedStrings.xml><?xml version="1.0" encoding="utf-8"?>
<sst xmlns="http://schemas.openxmlformats.org/spreadsheetml/2006/main" count="1260" uniqueCount="623">
  <si>
    <t>Consejo Nacional de Seguridad Social</t>
  </si>
  <si>
    <t>Valores en RD$</t>
  </si>
  <si>
    <t>FACTURA NCF</t>
  </si>
  <si>
    <t>FECHA</t>
  </si>
  <si>
    <t>RNC</t>
  </si>
  <si>
    <t>SUPLIDOR</t>
  </si>
  <si>
    <t>CONCEPTO</t>
  </si>
  <si>
    <t>MONTO FACTURADO</t>
  </si>
  <si>
    <t>MONTO PAGADO</t>
  </si>
  <si>
    <t>MONTO PENDIENTE</t>
  </si>
  <si>
    <t>FECHA FIN DE FACTURA</t>
  </si>
  <si>
    <t>ESTADO</t>
  </si>
  <si>
    <t>PAGO</t>
  </si>
  <si>
    <t>401037272</t>
  </si>
  <si>
    <t>CAASD</t>
  </si>
  <si>
    <t>101157216</t>
  </si>
  <si>
    <t>Melissa Cabrera</t>
  </si>
  <si>
    <t>402002364</t>
  </si>
  <si>
    <t>402006238</t>
  </si>
  <si>
    <t>101821256</t>
  </si>
  <si>
    <t>430096326</t>
  </si>
  <si>
    <t>101663741</t>
  </si>
  <si>
    <t>130432899</t>
  </si>
  <si>
    <t>APARTA HOTEL PLAZA NACO,SRL</t>
  </si>
  <si>
    <t>Ayuntamiento Municipio de Santiago</t>
  </si>
  <si>
    <t>CORAASAN</t>
  </si>
  <si>
    <t>EMPRESAS LAUREL SRL</t>
  </si>
  <si>
    <t>EDENORTE DOMINICANA, S.A</t>
  </si>
  <si>
    <t>MR NETWORKING,S.R.L</t>
  </si>
  <si>
    <t>FENATRAZONAS</t>
  </si>
  <si>
    <t>Juan Moquete</t>
  </si>
  <si>
    <t>OROX INVERSIONES,SRL</t>
  </si>
  <si>
    <t>YGNACIO HERNANDEZ HICIANO</t>
  </si>
  <si>
    <t>EDESUR DOMINICANA,S.A</t>
  </si>
  <si>
    <t>COMPAÑIA DOM.DE TELEFONOS,S.A</t>
  </si>
  <si>
    <t>130157482</t>
  </si>
  <si>
    <t>00101682698</t>
  </si>
  <si>
    <t>101008067</t>
  </si>
  <si>
    <t>04800495279</t>
  </si>
  <si>
    <t>00101855021</t>
  </si>
  <si>
    <t>04701007827</t>
  </si>
  <si>
    <t>00101142743</t>
  </si>
  <si>
    <t>01200077103</t>
  </si>
  <si>
    <t>00105716955</t>
  </si>
  <si>
    <t>101001577</t>
  </si>
  <si>
    <t>101821248</t>
  </si>
  <si>
    <t>03100325053</t>
  </si>
  <si>
    <t>05600605306</t>
  </si>
  <si>
    <t>00108260621</t>
  </si>
  <si>
    <t>04700000724</t>
  </si>
  <si>
    <t>01800092007</t>
  </si>
  <si>
    <t>00101920924</t>
  </si>
  <si>
    <t>03100663073</t>
  </si>
  <si>
    <t>131388264</t>
  </si>
  <si>
    <t>EXCEL CONSULTING,SRL</t>
  </si>
  <si>
    <t>Dulce M. Soto Fernández</t>
  </si>
  <si>
    <t>SANTO DOMINGO MOTORS COMPANY S.A.</t>
  </si>
  <si>
    <t>BRUNO EMIGDIO CALDERON TRONCOSO</t>
  </si>
  <si>
    <t>FABIO REYES GARCIA</t>
  </si>
  <si>
    <t>FRANKLIN FRANCISCO MILIAN CAPELLAN</t>
  </si>
  <si>
    <t>JOSE PAUL RODRIGUEZ MANCEBO</t>
  </si>
  <si>
    <t>RITA ELENA OGANDO SANTOS</t>
  </si>
  <si>
    <t>Yocasta Fernández Javier</t>
  </si>
  <si>
    <t>ALEJANDRA DEL CARMEN ANIDO HERRERA</t>
  </si>
  <si>
    <t>JOSE J. FERNANDEZ DELGADO</t>
  </si>
  <si>
    <t>Adalgiza Olivier Ravelo</t>
  </si>
  <si>
    <t>MARCEL ALEXIS JOSE BACO ERO</t>
  </si>
  <si>
    <t>LUZ CELESTE PEREZ LABOURT</t>
  </si>
  <si>
    <t>YRIS ESTELA ALMANZAR BETANCES</t>
  </si>
  <si>
    <t>CARMEN ROSA PERALTA</t>
  </si>
  <si>
    <t>INVERSIONES SIURANA,SRL</t>
  </si>
  <si>
    <t>Enc.Division Contabilidad</t>
  </si>
  <si>
    <t>COMPRA UTILES VARIOS</t>
  </si>
  <si>
    <t>B1500000039</t>
  </si>
  <si>
    <t>124026954</t>
  </si>
  <si>
    <t>METRO TECNOLOGIA,SRL</t>
  </si>
  <si>
    <t>131401945</t>
  </si>
  <si>
    <t>INVERSIONES SANFRA,SRL</t>
  </si>
  <si>
    <t>B1500000320</t>
  </si>
  <si>
    <t>B1500000012</t>
  </si>
  <si>
    <t>B1500000294</t>
  </si>
  <si>
    <t>B1500000079</t>
  </si>
  <si>
    <t>B1500000123</t>
  </si>
  <si>
    <t>B1500000015</t>
  </si>
  <si>
    <t>B1500000380</t>
  </si>
  <si>
    <t>430059234</t>
  </si>
  <si>
    <t>02700022417</t>
  </si>
  <si>
    <t>04700024807</t>
  </si>
  <si>
    <t>01000067890</t>
  </si>
  <si>
    <t>101069912</t>
  </si>
  <si>
    <t>401007479</t>
  </si>
  <si>
    <t>401516454</t>
  </si>
  <si>
    <t>101820217</t>
  </si>
  <si>
    <t>00200492171</t>
  </si>
  <si>
    <t>131161162</t>
  </si>
  <si>
    <t>131974791</t>
  </si>
  <si>
    <t>132260813</t>
  </si>
  <si>
    <t>122027442</t>
  </si>
  <si>
    <t>130892972</t>
  </si>
  <si>
    <t>130640629</t>
  </si>
  <si>
    <t>101863706</t>
  </si>
  <si>
    <t>401007452</t>
  </si>
  <si>
    <t>132075366</t>
  </si>
  <si>
    <t>131424449</t>
  </si>
  <si>
    <t>IDESIP</t>
  </si>
  <si>
    <t>ANGEL MATEO GIL</t>
  </si>
  <si>
    <t>RAFAELINA M. CONCEPCION LANTIGUA</t>
  </si>
  <si>
    <t>RAQUEL M. BARRANCO VENTURA</t>
  </si>
  <si>
    <t>MAPFRE BHD COMPAÑIA DE SEGUROS,S.A</t>
  </si>
  <si>
    <t>AYUNTAMIENTO DEL DISTRITO NACIONAL</t>
  </si>
  <si>
    <t>SEGURO NACIONAL DE SALUD</t>
  </si>
  <si>
    <t>EDEESTE</t>
  </si>
  <si>
    <t>VIOLETA LUNA</t>
  </si>
  <si>
    <t>GRUPO TIMOTEO,SRL</t>
  </si>
  <si>
    <t>REPUESTOS MAROCA,SRL</t>
  </si>
  <si>
    <t>SRI DOMINICANA,SRL</t>
  </si>
  <si>
    <t>SERVICIOS EMPRESARIALES CANAAN,SRL</t>
  </si>
  <si>
    <t>AH EDITORA OFFSET,SRL</t>
  </si>
  <si>
    <t>DANIEL ACOSTA &amp; CIA EIRL</t>
  </si>
  <si>
    <t>JARDIN ILUSIONES, SRL</t>
  </si>
  <si>
    <t>INAPA</t>
  </si>
  <si>
    <t>EXPERT CLEANER SQE,SRL</t>
  </si>
  <si>
    <t>Amaram Enterprise, SRL</t>
  </si>
  <si>
    <t>MANT.VEHICULO CNSS</t>
  </si>
  <si>
    <t>EVAL. DICTAMEN Y MOV. OCT/2023</t>
  </si>
  <si>
    <t>ADQ. DE BATERIAS UPS PARA CNSS</t>
  </si>
  <si>
    <t>Informe mensual de Pagos a suplidores al 31 de diciembre 2023</t>
  </si>
  <si>
    <t>B1500000430</t>
  </si>
  <si>
    <t>B1500000045</t>
  </si>
  <si>
    <t>B1500002747</t>
  </si>
  <si>
    <t>B1500322211</t>
  </si>
  <si>
    <t>B1500000280</t>
  </si>
  <si>
    <t>B1500000006</t>
  </si>
  <si>
    <t>B1500002199</t>
  </si>
  <si>
    <t>B1500002212</t>
  </si>
  <si>
    <t>B1500002203</t>
  </si>
  <si>
    <t>B1500002215</t>
  </si>
  <si>
    <t>B1500164847</t>
  </si>
  <si>
    <t>B1500164860</t>
  </si>
  <si>
    <t>B1500165067</t>
  </si>
  <si>
    <t>B1500154285</t>
  </si>
  <si>
    <t>B1500165261</t>
  </si>
  <si>
    <t>B1500165542</t>
  </si>
  <si>
    <t>B1500001017</t>
  </si>
  <si>
    <t>B1500299542</t>
  </si>
  <si>
    <t>B1500000103</t>
  </si>
  <si>
    <t>B1500000657</t>
  </si>
  <si>
    <t>B1500001896</t>
  </si>
  <si>
    <t>B1500000145</t>
  </si>
  <si>
    <t>B1500000515</t>
  </si>
  <si>
    <t>B1500000702</t>
  </si>
  <si>
    <t>B1500000701</t>
  </si>
  <si>
    <t>B1500000147</t>
  </si>
  <si>
    <t>B1500000174</t>
  </si>
  <si>
    <t>B1500000523</t>
  </si>
  <si>
    <t>B1500010191</t>
  </si>
  <si>
    <t>B1500000482</t>
  </si>
  <si>
    <t>B1500000309</t>
  </si>
  <si>
    <t>B1500010586</t>
  </si>
  <si>
    <t>B1500000170</t>
  </si>
  <si>
    <t>E450000026522</t>
  </si>
  <si>
    <t>E450000027667</t>
  </si>
  <si>
    <t>E450000026237</t>
  </si>
  <si>
    <t>E450000026326</t>
  </si>
  <si>
    <t>E450000026252</t>
  </si>
  <si>
    <t>E450000027433</t>
  </si>
  <si>
    <t>E450000027462</t>
  </si>
  <si>
    <t>B1500419269</t>
  </si>
  <si>
    <t>B1500416555</t>
  </si>
  <si>
    <t>B1500416589</t>
  </si>
  <si>
    <t>B1500416595</t>
  </si>
  <si>
    <t>B1500000556</t>
  </si>
  <si>
    <t>B1500000040</t>
  </si>
  <si>
    <t>B1500047935</t>
  </si>
  <si>
    <t>B1500047724</t>
  </si>
  <si>
    <t>B1500131080</t>
  </si>
  <si>
    <t>B1500130882</t>
  </si>
  <si>
    <t>B1500131109</t>
  </si>
  <si>
    <t>B1500001039</t>
  </si>
  <si>
    <t>B1500001029</t>
  </si>
  <si>
    <t>B1500000086</t>
  </si>
  <si>
    <t>B1500001898</t>
  </si>
  <si>
    <t>B150000364</t>
  </si>
  <si>
    <t>B1500000623</t>
  </si>
  <si>
    <t>B1500000495</t>
  </si>
  <si>
    <t>B1500000078</t>
  </si>
  <si>
    <t>B1500000298</t>
  </si>
  <si>
    <t>B1500000200</t>
  </si>
  <si>
    <t>B1500000260</t>
  </si>
  <si>
    <t>B1500000228</t>
  </si>
  <si>
    <t>B1500000379</t>
  </si>
  <si>
    <t>B1500000204</t>
  </si>
  <si>
    <t>B1500000153</t>
  </si>
  <si>
    <t>B1500000282</t>
  </si>
  <si>
    <t>B1500000083</t>
  </si>
  <si>
    <t>B1500000203</t>
  </si>
  <si>
    <t>B1500000080</t>
  </si>
  <si>
    <t>B1500000097</t>
  </si>
  <si>
    <t>B1500000098</t>
  </si>
  <si>
    <t>B1500000099</t>
  </si>
  <si>
    <t>B1500166045</t>
  </si>
  <si>
    <t>B1500166033</t>
  </si>
  <si>
    <t>B1500165751</t>
  </si>
  <si>
    <t>B1500166283</t>
  </si>
  <si>
    <t>B1500000044</t>
  </si>
  <si>
    <t>B1500000122</t>
  </si>
  <si>
    <t>B1500000023</t>
  </si>
  <si>
    <t>B1500029900</t>
  </si>
  <si>
    <t>B1500000070</t>
  </si>
  <si>
    <t>B1500000066</t>
  </si>
  <si>
    <t>B1500000093</t>
  </si>
  <si>
    <t>B1500000365</t>
  </si>
  <si>
    <t>B1500322567</t>
  </si>
  <si>
    <t>B1500000141</t>
  </si>
  <si>
    <t>B1500000142</t>
  </si>
  <si>
    <t>B1500000299</t>
  </si>
  <si>
    <t>B1500000018</t>
  </si>
  <si>
    <t>B1500000231</t>
  </si>
  <si>
    <t>B1500002683</t>
  </si>
  <si>
    <t>B1500000026</t>
  </si>
  <si>
    <t>B100000169</t>
  </si>
  <si>
    <t>B1500000007</t>
  </si>
  <si>
    <t>B1500000008</t>
  </si>
  <si>
    <t>B1500005381</t>
  </si>
  <si>
    <t>B1500000013</t>
  </si>
  <si>
    <t>B1500154305</t>
  </si>
  <si>
    <t>B1500402061</t>
  </si>
  <si>
    <t>B1500000531</t>
  </si>
  <si>
    <t>B1500000672</t>
  </si>
  <si>
    <t>E450000000029</t>
  </si>
  <si>
    <t>E450000000030</t>
  </si>
  <si>
    <t>E450000000027</t>
  </si>
  <si>
    <t>E450000000018</t>
  </si>
  <si>
    <t>E450000000046</t>
  </si>
  <si>
    <t>E450000000049</t>
  </si>
  <si>
    <t>B1500000207</t>
  </si>
  <si>
    <t>B1500000209</t>
  </si>
  <si>
    <t>B1500000213</t>
  </si>
  <si>
    <t>B1500000919</t>
  </si>
  <si>
    <t>B1500000217</t>
  </si>
  <si>
    <t>B1500000463</t>
  </si>
  <si>
    <t>B1500000009</t>
  </si>
  <si>
    <t>B1500000395</t>
  </si>
  <si>
    <t>B1500000558</t>
  </si>
  <si>
    <t>B1500004084</t>
  </si>
  <si>
    <t>B1500000005</t>
  </si>
  <si>
    <t>B1500000094</t>
  </si>
  <si>
    <t>B1500003188</t>
  </si>
  <si>
    <t>B1500000139</t>
  </si>
  <si>
    <t>B1500002604</t>
  </si>
  <si>
    <t>B1500002605</t>
  </si>
  <si>
    <t>B1500002606</t>
  </si>
  <si>
    <t>B1500002704</t>
  </si>
  <si>
    <t>B1500000727</t>
  </si>
  <si>
    <t>B1500000171</t>
  </si>
  <si>
    <t>B1500000466</t>
  </si>
  <si>
    <t>B1500147884</t>
  </si>
  <si>
    <t>B1500002646</t>
  </si>
  <si>
    <t>B1500000925</t>
  </si>
  <si>
    <t>B1500000152</t>
  </si>
  <si>
    <t>B1500000159</t>
  </si>
  <si>
    <t>B1500000110</t>
  </si>
  <si>
    <t>B1500001921</t>
  </si>
  <si>
    <t>B1500000034</t>
  </si>
  <si>
    <t>B1500000537</t>
  </si>
  <si>
    <t>B1500000219</t>
  </si>
  <si>
    <t>B1500000977</t>
  </si>
  <si>
    <t>B1500000177</t>
  </si>
  <si>
    <t>B1500000926</t>
  </si>
  <si>
    <t>B1500001492</t>
  </si>
  <si>
    <t>B1500001502</t>
  </si>
  <si>
    <t>B1500001538</t>
  </si>
  <si>
    <t>B1500000633</t>
  </si>
  <si>
    <t>B1500000116</t>
  </si>
  <si>
    <t>B1500000118</t>
  </si>
  <si>
    <t>B1500000117</t>
  </si>
  <si>
    <t>B1500304732</t>
  </si>
  <si>
    <t>B1500000367</t>
  </si>
  <si>
    <t>B1500000366</t>
  </si>
  <si>
    <t>B1500001493</t>
  </si>
  <si>
    <t>B1500001503</t>
  </si>
  <si>
    <t>B1500000025</t>
  </si>
  <si>
    <t>B1500000312</t>
  </si>
  <si>
    <t>B1500000206</t>
  </si>
  <si>
    <t>B1500000929</t>
  </si>
  <si>
    <t>B1500154405</t>
  </si>
  <si>
    <t>B1500166489</t>
  </si>
  <si>
    <t>B1500166711</t>
  </si>
  <si>
    <t>B1500166995</t>
  </si>
  <si>
    <t>B1500167003</t>
  </si>
  <si>
    <t>B1500147882</t>
  </si>
  <si>
    <t>B1500187079</t>
  </si>
  <si>
    <t>B1500000130</t>
  </si>
  <si>
    <t>B1500000131</t>
  </si>
  <si>
    <t>B1500000192</t>
  </si>
  <si>
    <t>B1500000101</t>
  </si>
  <si>
    <t>B1500000368</t>
  </si>
  <si>
    <t>B1500002295</t>
  </si>
  <si>
    <t>B1500002297</t>
  </si>
  <si>
    <t>B1500000661</t>
  </si>
  <si>
    <t>B1500030635</t>
  </si>
  <si>
    <t>B1500029287</t>
  </si>
  <si>
    <t>B1500000266</t>
  </si>
  <si>
    <t>B1500000004</t>
  </si>
  <si>
    <t>B1500001965</t>
  </si>
  <si>
    <t>B1500001966</t>
  </si>
  <si>
    <t>E450000000107</t>
  </si>
  <si>
    <t>E450000000106</t>
  </si>
  <si>
    <t>B1500026961</t>
  </si>
  <si>
    <t>B1500026990</t>
  </si>
  <si>
    <t>B1500010697</t>
  </si>
  <si>
    <t>B1500000750</t>
  </si>
  <si>
    <t>B1500000017</t>
  </si>
  <si>
    <t>B1500000028</t>
  </si>
  <si>
    <t>B1500000073</t>
  </si>
  <si>
    <t>B1500006957</t>
  </si>
  <si>
    <t>B1500000143</t>
  </si>
  <si>
    <t>B1500000190</t>
  </si>
  <si>
    <t>B1500000074</t>
  </si>
  <si>
    <t>B1500000129</t>
  </si>
  <si>
    <t>B1500000440</t>
  </si>
  <si>
    <t>B1500000128</t>
  </si>
  <si>
    <t>B1500000483</t>
  </si>
  <si>
    <t>B1500000036</t>
  </si>
  <si>
    <t>131423477</t>
  </si>
  <si>
    <t>101619262</t>
  </si>
  <si>
    <t>132606396</t>
  </si>
  <si>
    <t>401500256</t>
  </si>
  <si>
    <t>101503939</t>
  </si>
  <si>
    <t>130239071</t>
  </si>
  <si>
    <t>132125835</t>
  </si>
  <si>
    <t>101872952</t>
  </si>
  <si>
    <t>101689341</t>
  </si>
  <si>
    <t>03102267295</t>
  </si>
  <si>
    <t>131547036</t>
  </si>
  <si>
    <t>130013152</t>
  </si>
  <si>
    <t>00101888840</t>
  </si>
  <si>
    <t>00101910370</t>
  </si>
  <si>
    <t>131848087</t>
  </si>
  <si>
    <t>101162058</t>
  </si>
  <si>
    <t>132118881</t>
  </si>
  <si>
    <t>131155685</t>
  </si>
  <si>
    <t>131252451</t>
  </si>
  <si>
    <t>401507862</t>
  </si>
  <si>
    <t>05400376199</t>
  </si>
  <si>
    <t>00100029503</t>
  </si>
  <si>
    <t>131272282</t>
  </si>
  <si>
    <t>00110504909</t>
  </si>
  <si>
    <t>131225187</t>
  </si>
  <si>
    <t>130120943</t>
  </si>
  <si>
    <t>00104509807</t>
  </si>
  <si>
    <t>01000115442</t>
  </si>
  <si>
    <t>132620429</t>
  </si>
  <si>
    <t>130582548</t>
  </si>
  <si>
    <t>130395209</t>
  </si>
  <si>
    <t>101199121</t>
  </si>
  <si>
    <t>131167756</t>
  </si>
  <si>
    <t>00100673391</t>
  </si>
  <si>
    <t>132520718</t>
  </si>
  <si>
    <t>130228698</t>
  </si>
  <si>
    <t>132633903</t>
  </si>
  <si>
    <t>101004851</t>
  </si>
  <si>
    <t>131804748</t>
  </si>
  <si>
    <t>430019501</t>
  </si>
  <si>
    <t>131309607</t>
  </si>
  <si>
    <t>101019921</t>
  </si>
  <si>
    <t>131202772</t>
  </si>
  <si>
    <t>130592659</t>
  </si>
  <si>
    <t>130685274</t>
  </si>
  <si>
    <t>130878511</t>
  </si>
  <si>
    <t>131385712</t>
  </si>
  <si>
    <t>101889561</t>
  </si>
  <si>
    <t>131293468</t>
  </si>
  <si>
    <t>131887589</t>
  </si>
  <si>
    <t>101781841</t>
  </si>
  <si>
    <t>132581296</t>
  </si>
  <si>
    <t>101058961</t>
  </si>
  <si>
    <t>401052326</t>
  </si>
  <si>
    <t>131800963</t>
  </si>
  <si>
    <t>130943958</t>
  </si>
  <si>
    <t>131209922</t>
  </si>
  <si>
    <t>101755407</t>
  </si>
  <si>
    <t>130789932</t>
  </si>
  <si>
    <t>131065252</t>
  </si>
  <si>
    <t>101005831</t>
  </si>
  <si>
    <t>05100138378</t>
  </si>
  <si>
    <t>00113998199</t>
  </si>
  <si>
    <t>430322751</t>
  </si>
  <si>
    <t>131810782</t>
  </si>
  <si>
    <t>101098376</t>
  </si>
  <si>
    <t>132259106</t>
  </si>
  <si>
    <t>130921441</t>
  </si>
  <si>
    <t>DAMA ATELIER, SRL</t>
  </si>
  <si>
    <t>GRUPO DIARIO LIBRE, S A</t>
  </si>
  <si>
    <t>RUF INGENIERIA DE MANTENIMIENTO TOTAL SRL</t>
  </si>
  <si>
    <t>INSTITUTO POSTAL DOMINICANO</t>
  </si>
  <si>
    <t>AGUA PLANETA AZUL,S.A</t>
  </si>
  <si>
    <t>HENRIQUEZ RODRIGUEZ TEXTIL,SRL</t>
  </si>
  <si>
    <t>INVERSIONES OSTRAVA SRL</t>
  </si>
  <si>
    <t>JOAQUIN ROMERO COMERCIAL,S.R.L</t>
  </si>
  <si>
    <t>Multigrabado S.R.L</t>
  </si>
  <si>
    <t>RAYSA ALTAGRACIA FRANCO MIRANDA</t>
  </si>
  <si>
    <t>TURISTRANS TRANSPORTE Y SERVICIOS,SRL</t>
  </si>
  <si>
    <t>ESTACION DE SERVICIOS EL CORAL,SRL</t>
  </si>
  <si>
    <t>EVA ROSSINA GARCIA MARTINEZ DE VENTURA</t>
  </si>
  <si>
    <t>SANDRA M.LEROUX PICHARDO</t>
  </si>
  <si>
    <t>GRUPO RETMOX, SRL</t>
  </si>
  <si>
    <t>LOGOMARCA, S.A</t>
  </si>
  <si>
    <t>OBELCA SRL</t>
  </si>
  <si>
    <t>CEREUS HOLDING SRL</t>
  </si>
  <si>
    <t>URBANVOLT SOLUTION SRL</t>
  </si>
  <si>
    <t>INSTITUTO NACIONAL DE ADMINISTRACION PUBLICA</t>
  </si>
  <si>
    <t>BERNARDO GONZALEZ DIAZ</t>
  </si>
  <si>
    <t>CARIBBEAN HOME PRODUCTS CHP,SRL</t>
  </si>
  <si>
    <t>MAXIMA MENDEZ CASTILLO</t>
  </si>
  <si>
    <t>VEARA MEDIA, SRL</t>
  </si>
  <si>
    <t>VICTOR GARCIA AIRE ACONDICIONADO, SRL</t>
  </si>
  <si>
    <t>YANCEN LENIN PUJOLS CASADO</t>
  </si>
  <si>
    <t>YNERSA ALTAGRACIA ESCAÑO JIMENEZ</t>
  </si>
  <si>
    <t>TRASERMUL  C POR A</t>
  </si>
  <si>
    <t>Plaza Naco Hotel S.R.L</t>
  </si>
  <si>
    <t>CONSTRUCTORA MEJIA DRAIBY,SRL</t>
  </si>
  <si>
    <t>ALTAGRACIA ORTIZ GOMEZ</t>
  </si>
  <si>
    <t>ETHOS ESTRATEGIA &amp; COMUNICACION,SRL</t>
  </si>
  <si>
    <t>Compu-Office Dominicana , S.R.L</t>
  </si>
  <si>
    <t>CONSTRUCCION Y SOPORTE ELECTRICO CHARLES PEREZ CSECP SRL</t>
  </si>
  <si>
    <t>INDUSTRIAS NIGUA S A</t>
  </si>
  <si>
    <t>INKCORP DOMINICANA,SRL</t>
  </si>
  <si>
    <t>OFICINA GUB DE TEC DE LA INF Y COM</t>
  </si>
  <si>
    <t>SKETCHPROM SRL</t>
  </si>
  <si>
    <t>CENTRO CUESTA NACIONAL,SAS</t>
  </si>
  <si>
    <t>CENTROXPERT STE SRL</t>
  </si>
  <si>
    <t>Cros Publicidad</t>
  </si>
  <si>
    <t>DIDACTICA SRL</t>
  </si>
  <si>
    <t>EDITORA M&amp;K, SRL</t>
  </si>
  <si>
    <t>FORTUOUS CONSULTING GROUP,SRL</t>
  </si>
  <si>
    <t>GL PROMOCIONES SRL</t>
  </si>
  <si>
    <t>GRUPO GARME,SRL</t>
  </si>
  <si>
    <t>INVERSIONES REINY,SRL</t>
  </si>
  <si>
    <t>LAVANDERIA ROYAL,SRL</t>
  </si>
  <si>
    <t>RP EVENTS,SRL</t>
  </si>
  <si>
    <t>TELEANTILLAS,SAS</t>
  </si>
  <si>
    <t>UNIVERSIDAD IBEROAMERICANA</t>
  </si>
  <si>
    <t>DETAIL BOX SRL</t>
  </si>
  <si>
    <t>SUJETO 10 SRL</t>
  </si>
  <si>
    <t>MONTERO MORA MULTISERVICIOS &amp; CARPA ORIENTAL SRL</t>
  </si>
  <si>
    <t>NARDO DURAN &amp; ASOCIADOS,SRL</t>
  </si>
  <si>
    <t>EKIPAR KM,SRL</t>
  </si>
  <si>
    <t>EXIMEDIA,SRL</t>
  </si>
  <si>
    <t>LA INNOVACION,SRL</t>
  </si>
  <si>
    <t>MARISOL DE LOS ANGELES CASTILLO</t>
  </si>
  <si>
    <t>MERCEDES MIGUELINA FERMIN PIMENTEL DE POLANCO</t>
  </si>
  <si>
    <t>BOX TO GO,SRL</t>
  </si>
  <si>
    <t>EDITORA HOY, S.A.S</t>
  </si>
  <si>
    <t>JERAM INVESTMENT SRL</t>
  </si>
  <si>
    <t>CABACON SERVICIOS DE INGENIERIA, SRL</t>
  </si>
  <si>
    <t>COMPRA DE EQUIPOS MEDICOS</t>
  </si>
  <si>
    <t>COMPRA ESCLAVINAS PARA GRAD.</t>
  </si>
  <si>
    <t>COLOC. PUBLICIDAD EN PERIODICO</t>
  </si>
  <si>
    <t>AGUA YALCANT.CMR-1,OCT/23</t>
  </si>
  <si>
    <t>EVAL. DICTAMEN Y MOVILIDAD,OCT</t>
  </si>
  <si>
    <t>SERV. INST. Y REPAR BOMBA CNSS</t>
  </si>
  <si>
    <t>ENVIOS DE PAQUETES A DOMICILIO</t>
  </si>
  <si>
    <t>COMPRA AGUA 02/10/2023</t>
  </si>
  <si>
    <t>COMPRA AGUA 09/10/2023</t>
  </si>
  <si>
    <t>COMPRA AGUA 16/10/2023</t>
  </si>
  <si>
    <t>COMPRA AGUA 19/10/2023</t>
  </si>
  <si>
    <t>COMPRA AGUA 23/10/2023</t>
  </si>
  <si>
    <t>COMPRA AGUA 30/10/2023</t>
  </si>
  <si>
    <t>SEG. VIDA EMPL. NOV/2023</t>
  </si>
  <si>
    <t>ALMACEN,10/10-09/11/2023</t>
  </si>
  <si>
    <t>COMPRA DE TSHIRTS BORDADOS</t>
  </si>
  <si>
    <t>SERV. CONEX. ELECTRICA CNSS</t>
  </si>
  <si>
    <t>ADQ. NEUMATICOS PARA VEHICULO</t>
  </si>
  <si>
    <t>SERV. LAMINADO Y TINTADO</t>
  </si>
  <si>
    <t>CMR-II, AGO,SEPT Y OCT.2023</t>
  </si>
  <si>
    <t>SERV. TRANSP. ACTIVIDAD CNSS</t>
  </si>
  <si>
    <t>ADQ. TIKET  GASOLINA</t>
  </si>
  <si>
    <t>COMPRA GASOIL P/PLANTA ELECTR</t>
  </si>
  <si>
    <t>SERVICIOS NOTARIALES</t>
  </si>
  <si>
    <t>CONTRAT. SERV. NOTARIALES</t>
  </si>
  <si>
    <t>SERV. FUMIGACION CNSS</t>
  </si>
  <si>
    <t>BUZON SUGERENCIAS P/CMNYR</t>
  </si>
  <si>
    <t>SERV IMPRESION Y MOD LIBRO LEY</t>
  </si>
  <si>
    <t>EVAL. NEUROPSICOLOGICAS</t>
  </si>
  <si>
    <t>SFS PLAN COMPL.EMPL, DIC/2023</t>
  </si>
  <si>
    <t>SERV. MAESTRIA CEREMONIAS</t>
  </si>
  <si>
    <t>CENTRAL CGCNSS,NOV/2023</t>
  </si>
  <si>
    <t>SUMARIA CNSS,NOV/2023</t>
  </si>
  <si>
    <t>FLOTA EMPL. NOV. 2023</t>
  </si>
  <si>
    <t>INTERNET CNSS,NOV/2023</t>
  </si>
  <si>
    <t>INTERNET Y TEL CGNCSS,NOV/23</t>
  </si>
  <si>
    <t>MODENS INTERNET CGCNSS,NOV/23</t>
  </si>
  <si>
    <t>INTERNET GG, NOV/2023</t>
  </si>
  <si>
    <t>CMR-I,11/10 AL 10/11/2023</t>
  </si>
  <si>
    <t>CMN-0,05/10 AL 03/11/2023</t>
  </si>
  <si>
    <t>TORRE SS,03/10/ AL 02/11/2023</t>
  </si>
  <si>
    <t>OFICINA PISO 11,17/10 AL17/11</t>
  </si>
  <si>
    <t>MANT.VEHIC. CNSS</t>
  </si>
  <si>
    <t>ALQUILER PISO 11 DIC 2023</t>
  </si>
  <si>
    <t>SERV RECOLE. BASURA DIC 2023</t>
  </si>
  <si>
    <t>SERV. RECOLEC. BASURA DIC 2023</t>
  </si>
  <si>
    <t>SERV. AGUA DIC 2023</t>
  </si>
  <si>
    <t>FRIPICK DIC 2023</t>
  </si>
  <si>
    <t>PAGO SEGURO DE VIDA DIC 2023</t>
  </si>
  <si>
    <t>SERVICIOLIMPIEZA,OCT/2023</t>
  </si>
  <si>
    <t>SERV. LAMINADO Y TINTADO CNSS</t>
  </si>
  <si>
    <t>SERV. READECUACION ESPACIO</t>
  </si>
  <si>
    <t>ALQ. ALMACENAMIENTO DOCS.</t>
  </si>
  <si>
    <t>PAGO CURSO VIRTUAL</t>
  </si>
  <si>
    <t>EVAL. DICTAMEN Y MOV. NOV/2023</t>
  </si>
  <si>
    <t>ASIST. COMISION TECN SIPEN</t>
  </si>
  <si>
    <t>ASIST. CTD SIPEN ENE-OCT23</t>
  </si>
  <si>
    <t>COMPRA DE AGUA DE CONSUMO</t>
  </si>
  <si>
    <t>COMPRA AGUA,27/11/2023</t>
  </si>
  <si>
    <t>SERV. PUBLICIDAD</t>
  </si>
  <si>
    <t>ASIT. CTD/SRL NOV 2023</t>
  </si>
  <si>
    <t>SERV.REPARACION TECHO</t>
  </si>
  <si>
    <t>AGUA Y ALCANT.30/10 AL 01/12</t>
  </si>
  <si>
    <t>ALQ. LOCAL CMN-0, DIC/2023</t>
  </si>
  <si>
    <t>ALQ. PARQUEOS, DIC/2023</t>
  </si>
  <si>
    <t>SERV. JARDINERIA,NOV/2023</t>
  </si>
  <si>
    <t>ADQ. BATERIASGENERADOR ELECT</t>
  </si>
  <si>
    <t>AGUA Y ALCANT.CMR-I,NOV/23</t>
  </si>
  <si>
    <t>SERV. INTERNET DIC 2023</t>
  </si>
  <si>
    <t>MANT. ASCENSORES</t>
  </si>
  <si>
    <t>ADQ. AIRE ACONDICIONADO</t>
  </si>
  <si>
    <t>PUBLICIDAD PROGRAMA TV</t>
  </si>
  <si>
    <t>PUBLICIDAD TELEVISIVA</t>
  </si>
  <si>
    <t>ALQ. LOCAL CMR-I,NOV/2023</t>
  </si>
  <si>
    <t>ALQ. LOCAL CMR-I,DIC/2023</t>
  </si>
  <si>
    <t>RECOGIDA BASURA CMR-II,DIC/23</t>
  </si>
  <si>
    <t>COLOCACION PUBLICIDAD NOV23</t>
  </si>
  <si>
    <t>COLOCACION PUBLICIDAD DIC23</t>
  </si>
  <si>
    <t>CMR-II,01/11 AL 01/12/2023</t>
  </si>
  <si>
    <t>SERV.FUMIGACION ALAMACEN</t>
  </si>
  <si>
    <t>ADQ. CAMARAS SEG. PARA CM</t>
  </si>
  <si>
    <t>COMPRA DE ALIMENTOS</t>
  </si>
  <si>
    <t>SERV. CATERING</t>
  </si>
  <si>
    <t>SERVICIO CATERING ACTIV. CNSS</t>
  </si>
  <si>
    <t>SERV. PUBLICIDAD,OCT/2023</t>
  </si>
  <si>
    <t>SERV. PUBLICIDAD NOV 23</t>
  </si>
  <si>
    <t>SERVICIO PUBLICIDAD,DIC/23</t>
  </si>
  <si>
    <t>ALQ. LOCAL PARA ACTIVIDAD</t>
  </si>
  <si>
    <t>80% FINAL SERV. CONST.CUB. FIN</t>
  </si>
  <si>
    <t>SERV. PUBLICIDAD,NOV/23</t>
  </si>
  <si>
    <t>SERV. PUBLICIDAD,OCT.Y NOV/23</t>
  </si>
  <si>
    <t>SERV. PUBLICIDAD NOV23</t>
  </si>
  <si>
    <t>ARREGLOS  VEHICULOS CNSS</t>
  </si>
  <si>
    <t>COMPRA EQUIPOS COMPUTACION</t>
  </si>
  <si>
    <t>SERV. MANT. GENERADORES ELEC</t>
  </si>
  <si>
    <t>SERV. PUBLICIDAD,DIC/2023</t>
  </si>
  <si>
    <t>SERV. LIMPIEZA CISTERNA</t>
  </si>
  <si>
    <t>CAJA PARA ARCHIVOS</t>
  </si>
  <si>
    <t>ADQ. EQUIPOS OFICINA</t>
  </si>
  <si>
    <t>ALQ ESP PUNTO GOB SANTG, SEP23</t>
  </si>
  <si>
    <t>ALQ ESP PUNTO GOB SANTG, OCT23</t>
  </si>
  <si>
    <t>ALQ ESP PUNTO GOB SANTG, NOV23</t>
  </si>
  <si>
    <t>ALQ. ESP PUNTO GOB. SANT.DIC23</t>
  </si>
  <si>
    <t>ALQUILER ESPACIO, MOB Y EQ.</t>
  </si>
  <si>
    <t>COLO.PUBLICIDAD,DIC/2023</t>
  </si>
  <si>
    <t>COMPRA DOS (2) TELEVISORES</t>
  </si>
  <si>
    <t>COMPRA UTILES DE INFORMATICAS</t>
  </si>
  <si>
    <t>IMPRESIONES Y UTILES VARIOS</t>
  </si>
  <si>
    <t>20% INICIAL SERVICIO PROFESION</t>
  </si>
  <si>
    <t>COMPRA ACABADOS TEXTILES</t>
  </si>
  <si>
    <t>ARRENDAMIENTO ESPACIO SESION T</t>
  </si>
  <si>
    <t>COMPRA MEDALLAS TIPOS BOTONES</t>
  </si>
  <si>
    <t>DISENO Y DIAG. REVISTA</t>
  </si>
  <si>
    <t>SERV. FUMIGACION, DIC/2023</t>
  </si>
  <si>
    <t>RENOVACION LICENCIAS INFORMATI</t>
  </si>
  <si>
    <t>SERVICIO LAVANDERIA</t>
  </si>
  <si>
    <t>IMPRESION FOTOGRAFIA LOGO CNSS</t>
  </si>
  <si>
    <t>SERV. JURIDICOS</t>
  </si>
  <si>
    <t>SERVICIO DE PUBLICIDAD</t>
  </si>
  <si>
    <t>SERVICIO DE CAPACITACION</t>
  </si>
  <si>
    <t>ALQ. ESPACIO ALMACENAJE,DIC</t>
  </si>
  <si>
    <t>OMPRA SUMINISTRO DE OFICINA</t>
  </si>
  <si>
    <t>ALMACEN, 09/11-09/12/2023</t>
  </si>
  <si>
    <t>REPARACION GENERADOR ELECT</t>
  </si>
  <si>
    <t>SERV.GRABACION,Y EDICION</t>
  </si>
  <si>
    <t>ADECUACION TECHO P/LINEA ELECT</t>
  </si>
  <si>
    <t>ALQUILERES DE SILLAS</t>
  </si>
  <si>
    <t>CONTROL DE ACCESO</t>
  </si>
  <si>
    <t>SERV PLOMERIA P/PISO 11</t>
  </si>
  <si>
    <t>COMPRA DE AGUA POTABLE</t>
  </si>
  <si>
    <t>COMPRA AGUA,11/12/2023</t>
  </si>
  <si>
    <t>COMPRA GAUA,18/12/2023</t>
  </si>
  <si>
    <t>COMPRA AGUA 26/12/2023</t>
  </si>
  <si>
    <t>COMPRA UTILES DE COCINA</t>
  </si>
  <si>
    <t>COMPRA COMESTIBLES</t>
  </si>
  <si>
    <t>SERVICIO ALIMENTACION</t>
  </si>
  <si>
    <t>COMESTIBLES PARA CNSS</t>
  </si>
  <si>
    <t>CURSO TALLER</t>
  </si>
  <si>
    <t>SER. JARDINERIA, DIC/2023</t>
  </si>
  <si>
    <t>MUEBLES PAR A OFICINAS</t>
  </si>
  <si>
    <t>LIMP.OFIC PISO 11,NOV-DIC/23</t>
  </si>
  <si>
    <t>CENTRO DE MESA CON ROSA</t>
  </si>
  <si>
    <t>ENTRO DE MESA CON ROSA</t>
  </si>
  <si>
    <t>ADQ. DE NEUMATICOS EL00001</t>
  </si>
  <si>
    <t>COMPRA PLANCHA VAPOR</t>
  </si>
  <si>
    <t>COMPRA 3 CAFETERAS</t>
  </si>
  <si>
    <t>SERVICIO DE CATERING ACTIV. CN</t>
  </si>
  <si>
    <t>LEGALIZACION DOCUMENTOS</t>
  </si>
  <si>
    <t>ADQ. PLCAS Y MEDALLAS</t>
  </si>
  <si>
    <t>PLACA EN ACRILICO</t>
  </si>
  <si>
    <t>SERVICIO DE CATERING</t>
  </si>
  <si>
    <t>MANTEN. VEHICULO DEL CNSS</t>
  </si>
  <si>
    <t>APORTE SFS COMPL. ENERO 2024</t>
  </si>
  <si>
    <t>COMPRA TERMOS PLASTIVCOS</t>
  </si>
  <si>
    <t>PARTICIPACION EN CONGRESO</t>
  </si>
  <si>
    <t>SERV.PUBLICIDAD,DIC/23</t>
  </si>
  <si>
    <t>ALQUILER ESPACIO</t>
  </si>
  <si>
    <t>PAGO PUBLICIDAD PERIODICOS</t>
  </si>
  <si>
    <t>COMPRA SUMINSTRO DE INFORMATICAS</t>
  </si>
  <si>
    <t>COMPRA SUMINSTRO DE LIMPIEZA</t>
  </si>
  <si>
    <t>COMPRA UTILES DE COCINA DESECHABLES</t>
  </si>
  <si>
    <t>COMPRA MATERIAL DE OFICINA</t>
  </si>
  <si>
    <t>80% FINAL SERV. MATENIM. ESCALERA EMERGENCIA</t>
  </si>
  <si>
    <t>AGENCIA MULT. SOCIEDAD DE LA INFORMACION,SRL</t>
  </si>
  <si>
    <t>WORLD COMPLIANCE ASSOCIATION WCA CAPITULO REP. DOM.</t>
  </si>
  <si>
    <t>31/12/2023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</si>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</sst>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2"/>
    <xf numFmtId="0" fontId="3" fillId="0" borderId="0" xfId="2" applyFont="1" applyAlignment="1"/>
    <xf numFmtId="0" fontId="1" fillId="0" borderId="0" xfId="2" applyAlignment="1">
      <alignment vertical="center"/>
    </xf>
    <xf numFmtId="0" fontId="1" fillId="0" borderId="0" xfId="2" applyFill="1"/>
    <xf numFmtId="0" fontId="1" fillId="0" borderId="0" xfId="2" applyFill="1" applyAlignment="1">
      <alignment wrapText="1"/>
    </xf>
    <xf numFmtId="0" fontId="1" fillId="0" borderId="0" xfId="2" applyAlignment="1">
      <alignment horizontal="center"/>
    </xf>
    <xf numFmtId="0" fontId="1" fillId="0" borderId="0" xfId="2" applyAlignment="1">
      <alignment horizontal="left"/>
    </xf>
    <xf numFmtId="0" fontId="1" fillId="0" borderId="0" xfId="2" applyFont="1" applyAlignment="1">
      <alignment vertical="center"/>
    </xf>
    <xf numFmtId="0" fontId="1" fillId="0" borderId="0" xfId="2" applyFont="1" applyFill="1"/>
    <xf numFmtId="0" fontId="1" fillId="0" borderId="0" xfId="2" applyFont="1" applyFill="1" applyAlignment="1">
      <alignment wrapText="1"/>
    </xf>
    <xf numFmtId="0" fontId="1" fillId="0" borderId="0" xfId="2" applyFont="1"/>
    <xf numFmtId="39" fontId="1" fillId="0" borderId="0" xfId="2" applyNumberFormat="1" applyFont="1" applyBorder="1"/>
    <xf numFmtId="0" fontId="1" fillId="0" borderId="0" xfId="2" applyFont="1" applyBorder="1"/>
    <xf numFmtId="0" fontId="1" fillId="0" borderId="0" xfId="2" applyFont="1" applyBorder="1" applyAlignment="1">
      <alignment horizontal="center"/>
    </xf>
    <xf numFmtId="39" fontId="1" fillId="0" borderId="0" xfId="2" applyNumberFormat="1" applyFont="1"/>
    <xf numFmtId="0" fontId="1" fillId="0" borderId="0" xfId="2" applyFont="1" applyAlignment="1">
      <alignment horizontal="center"/>
    </xf>
    <xf numFmtId="0" fontId="1" fillId="0" borderId="0" xfId="2" applyFont="1" applyAlignment="1">
      <alignment horizontal="left"/>
    </xf>
    <xf numFmtId="43" fontId="1" fillId="0" borderId="2" xfId="1" applyFont="1" applyFill="1" applyBorder="1" applyAlignment="1">
      <alignment horizontal="center"/>
    </xf>
    <xf numFmtId="14" fontId="1" fillId="0" borderId="2" xfId="2" applyNumberFormat="1" applyFont="1" applyFill="1" applyBorder="1" applyAlignment="1">
      <alignment horizontal="center"/>
    </xf>
    <xf numFmtId="0" fontId="1" fillId="0" borderId="2" xfId="2" applyFont="1" applyFill="1" applyBorder="1" applyAlignment="1">
      <alignment horizontal="center"/>
    </xf>
    <xf numFmtId="0" fontId="2" fillId="0" borderId="0" xfId="2" applyFont="1" applyBorder="1" applyAlignment="1">
      <alignment horizontal="left" vertical="center"/>
    </xf>
    <xf numFmtId="0" fontId="2" fillId="0" borderId="0" xfId="2" applyFont="1" applyBorder="1" applyAlignment="1">
      <alignment horizontal="center" vertical="center"/>
    </xf>
    <xf numFmtId="0" fontId="1" fillId="0" borderId="0" xfId="2" applyFont="1" applyBorder="1" applyAlignment="1">
      <alignment horizontal="left" vertical="center" indent="1"/>
    </xf>
    <xf numFmtId="0" fontId="2" fillId="0" borderId="0" xfId="2" applyFont="1" applyBorder="1" applyAlignment="1">
      <alignment horizontal="center"/>
    </xf>
    <xf numFmtId="0" fontId="2" fillId="0" borderId="0" xfId="2" applyFont="1" applyBorder="1" applyAlignment="1">
      <alignment horizontal="left"/>
    </xf>
    <xf numFmtId="0" fontId="2" fillId="0" borderId="0" xfId="2" applyFont="1" applyBorder="1" applyAlignment="1"/>
    <xf numFmtId="0" fontId="0" fillId="0" borderId="2" xfId="0" applyFill="1" applyBorder="1" applyAlignment="1">
      <alignment vertical="center"/>
    </xf>
    <xf numFmtId="14" fontId="0" fillId="0" borderId="2" xfId="0" applyNumberFormat="1" applyFill="1" applyBorder="1" applyAlignment="1">
      <alignment vertical="center"/>
    </xf>
    <xf numFmtId="164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horizontal="left" vertical="center"/>
    </xf>
    <xf numFmtId="0" fontId="2" fillId="2" borderId="2" xfId="2" applyFont="1" applyFill="1" applyBorder="1" applyAlignment="1">
      <alignment horizontal="left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right" vertical="center" wrapText="1"/>
    </xf>
    <xf numFmtId="0" fontId="2" fillId="2" borderId="2" xfId="2" applyFont="1" applyFill="1" applyBorder="1" applyAlignment="1">
      <alignment vertical="center"/>
    </xf>
    <xf numFmtId="39" fontId="2" fillId="2" borderId="2" xfId="2" applyNumberFormat="1" applyFont="1" applyFill="1" applyBorder="1"/>
    <xf numFmtId="43" fontId="1" fillId="2" borderId="2" xfId="1" applyFont="1" applyFill="1" applyBorder="1" applyAlignment="1">
      <alignment horizontal="center"/>
    </xf>
    <xf numFmtId="0" fontId="1" fillId="2" borderId="2" xfId="2" applyFont="1" applyFill="1" applyBorder="1" applyAlignment="1">
      <alignment horizontal="center"/>
    </xf>
    <xf numFmtId="0" fontId="6" fillId="0" borderId="2" xfId="0" applyFont="1" applyFill="1" applyBorder="1" applyAlignment="1">
      <alignment vertical="center"/>
    </xf>
    <xf numFmtId="14" fontId="6" fillId="0" borderId="2" xfId="0" applyNumberFormat="1" applyFont="1" applyFill="1" applyBorder="1" applyAlignment="1">
      <alignment vertical="center"/>
    </xf>
    <xf numFmtId="164" fontId="6" fillId="0" borderId="2" xfId="0" applyNumberFormat="1" applyFont="1" applyFill="1" applyBorder="1" applyAlignment="1">
      <alignment vertical="center"/>
    </xf>
    <xf numFmtId="14" fontId="0" fillId="0" borderId="2" xfId="2" applyNumberFormat="1" applyFont="1" applyFill="1" applyBorder="1" applyAlignment="1">
      <alignment horizontal="center"/>
    </xf>
    <xf numFmtId="0" fontId="1" fillId="0" borderId="0" xfId="2" applyFont="1" applyAlignment="1">
      <alignment horizontal="center"/>
    </xf>
    <xf numFmtId="0" fontId="3" fillId="0" borderId="0" xfId="2" applyFont="1" applyAlignment="1">
      <alignment horizontal="center" wrapText="1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2" fillId="2" borderId="3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0" fillId="0" borderId="0" xfId="2" applyFont="1" applyAlignment="1">
      <alignment horizont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3506561</xdr:colOff>
      <xdr:row>0</xdr:row>
      <xdr:rowOff>40821</xdr:rowOff>
    </xdr:from>
    <xdr:ext cx="1209675" cy="10953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4061" y="40821"/>
          <a:ext cx="1209675" cy="10953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N264"/>
  <sheetViews>
    <sheetView showGridLines="0" tabSelected="1" zoomScale="112" zoomScaleNormal="112" zoomScaleSheetLayoutView="100" workbookViewId="0">
      <selection activeCell="K227" sqref="B1:K227"/>
    </sheetView>
  </sheetViews>
  <sheetFormatPr baseColWidth="10" defaultColWidth="11.44140625" defaultRowHeight="14.4" x14ac:dyDescent="0.3"/>
  <cols>
    <col min="1" max="1" width="3" style="1" customWidth="1"/>
    <col min="2" max="2" width="14.5546875" style="7" customWidth="1"/>
    <col min="3" max="3" width="11.21875" style="6" bestFit="1" customWidth="1"/>
    <col min="4" max="4" width="12.88671875" style="6" bestFit="1" customWidth="1"/>
    <col min="5" max="5" width="57.6640625" style="7" customWidth="1"/>
    <col min="6" max="6" width="42" style="1" customWidth="1"/>
    <col min="7" max="8" width="14.109375" style="1" bestFit="1" customWidth="1"/>
    <col min="9" max="9" width="10.88671875" style="6" customWidth="1"/>
    <col min="10" max="10" width="13.109375" style="6" customWidth="1"/>
    <col min="11" max="11" width="8.44140625" style="6" customWidth="1"/>
    <col min="12" max="12" width="12.6640625" style="1" bestFit="1" customWidth="1"/>
    <col min="13" max="16384" width="11.44140625" style="1"/>
  </cols>
  <sheetData>
    <row r="7" spans="2:12" ht="28.5" customHeight="1" x14ac:dyDescent="0.55000000000000004">
      <c r="B7" s="43" t="s">
        <v>0</v>
      </c>
      <c r="C7" s="43"/>
      <c r="D7" s="43"/>
      <c r="E7" s="43"/>
      <c r="F7" s="43"/>
      <c r="G7" s="43"/>
      <c r="H7" s="43"/>
      <c r="I7" s="43"/>
      <c r="J7" s="43"/>
      <c r="K7" s="43"/>
      <c r="L7" s="2"/>
    </row>
    <row r="8" spans="2:12" x14ac:dyDescent="0.3">
      <c r="B8" s="44" t="s">
        <v>126</v>
      </c>
      <c r="C8" s="44"/>
      <c r="D8" s="44"/>
      <c r="E8" s="44"/>
      <c r="F8" s="44"/>
      <c r="G8" s="44"/>
      <c r="H8" s="44"/>
      <c r="I8" s="44"/>
      <c r="J8" s="44"/>
      <c r="K8" s="44"/>
    </row>
    <row r="9" spans="2:12" x14ac:dyDescent="0.3">
      <c r="B9" s="45" t="s">
        <v>1</v>
      </c>
      <c r="C9" s="45"/>
      <c r="D9" s="45"/>
      <c r="E9" s="45"/>
      <c r="F9" s="45"/>
      <c r="G9" s="45"/>
      <c r="H9" s="45"/>
      <c r="I9" s="45"/>
      <c r="J9" s="45"/>
      <c r="K9" s="45"/>
    </row>
    <row r="10" spans="2:12" s="3" customFormat="1" ht="28.8" x14ac:dyDescent="0.3">
      <c r="B10" s="31" t="s">
        <v>2</v>
      </c>
      <c r="C10" s="32" t="s">
        <v>3</v>
      </c>
      <c r="D10" s="32" t="s">
        <v>4</v>
      </c>
      <c r="E10" s="31" t="s">
        <v>5</v>
      </c>
      <c r="F10" s="31" t="s">
        <v>6</v>
      </c>
      <c r="G10" s="33" t="s">
        <v>7</v>
      </c>
      <c r="H10" s="33" t="s">
        <v>8</v>
      </c>
      <c r="I10" s="32" t="s">
        <v>9</v>
      </c>
      <c r="J10" s="32" t="s">
        <v>10</v>
      </c>
      <c r="K10" s="32" t="s">
        <v>11</v>
      </c>
      <c r="L10" s="8"/>
    </row>
    <row r="11" spans="2:12" s="4" customFormat="1" x14ac:dyDescent="0.3">
      <c r="B11" s="27" t="s">
        <v>127</v>
      </c>
      <c r="C11" s="28">
        <f t="shared" ref="C11:C26" si="0">DATE(2023,12,5)</f>
        <v>45265</v>
      </c>
      <c r="D11" s="27" t="s">
        <v>103</v>
      </c>
      <c r="E11" s="27" t="s">
        <v>122</v>
      </c>
      <c r="F11" s="27" t="s">
        <v>456</v>
      </c>
      <c r="G11" s="29">
        <v>203196</v>
      </c>
      <c r="H11" s="29">
        <v>203196</v>
      </c>
      <c r="I11" s="18">
        <f t="shared" ref="I11:I74" si="1">+G11-H11</f>
        <v>0</v>
      </c>
      <c r="J11" s="19">
        <v>45260</v>
      </c>
      <c r="K11" s="20" t="s">
        <v>12</v>
      </c>
      <c r="L11" s="9"/>
    </row>
    <row r="12" spans="2:12" s="4" customFormat="1" x14ac:dyDescent="0.3">
      <c r="B12" s="27" t="s">
        <v>128</v>
      </c>
      <c r="C12" s="28">
        <f t="shared" si="0"/>
        <v>45265</v>
      </c>
      <c r="D12" s="27" t="s">
        <v>324</v>
      </c>
      <c r="E12" s="27" t="s">
        <v>392</v>
      </c>
      <c r="F12" s="27" t="s">
        <v>457</v>
      </c>
      <c r="G12" s="29">
        <v>84960</v>
      </c>
      <c r="H12" s="29">
        <v>84960</v>
      </c>
      <c r="I12" s="18">
        <f t="shared" si="1"/>
        <v>0</v>
      </c>
      <c r="J12" s="19">
        <v>45260</v>
      </c>
      <c r="K12" s="20" t="s">
        <v>12</v>
      </c>
      <c r="L12" s="9"/>
    </row>
    <row r="13" spans="2:12" s="4" customFormat="1" x14ac:dyDescent="0.3">
      <c r="B13" s="27" t="s">
        <v>129</v>
      </c>
      <c r="C13" s="28">
        <f t="shared" si="0"/>
        <v>45265</v>
      </c>
      <c r="D13" s="27" t="s">
        <v>325</v>
      </c>
      <c r="E13" s="27" t="s">
        <v>393</v>
      </c>
      <c r="F13" s="27" t="s">
        <v>458</v>
      </c>
      <c r="G13" s="29">
        <v>230100</v>
      </c>
      <c r="H13" s="29">
        <v>230100</v>
      </c>
      <c r="I13" s="18">
        <f t="shared" si="1"/>
        <v>0</v>
      </c>
      <c r="J13" s="19">
        <v>45260</v>
      </c>
      <c r="K13" s="20" t="s">
        <v>12</v>
      </c>
      <c r="L13" s="9"/>
    </row>
    <row r="14" spans="2:12" s="4" customFormat="1" x14ac:dyDescent="0.3">
      <c r="B14" s="27" t="s">
        <v>130</v>
      </c>
      <c r="C14" s="28">
        <f t="shared" si="0"/>
        <v>45265</v>
      </c>
      <c r="D14" s="27" t="s">
        <v>101</v>
      </c>
      <c r="E14" s="27" t="s">
        <v>120</v>
      </c>
      <c r="F14" s="27" t="s">
        <v>459</v>
      </c>
      <c r="G14" s="29">
        <v>810</v>
      </c>
      <c r="H14" s="29">
        <v>810</v>
      </c>
      <c r="I14" s="18">
        <f t="shared" si="1"/>
        <v>0</v>
      </c>
      <c r="J14" s="19">
        <v>45260</v>
      </c>
      <c r="K14" s="20" t="s">
        <v>12</v>
      </c>
      <c r="L14" s="9"/>
    </row>
    <row r="15" spans="2:12" s="4" customFormat="1" x14ac:dyDescent="0.3">
      <c r="B15" s="27" t="s">
        <v>131</v>
      </c>
      <c r="C15" s="28">
        <f t="shared" si="0"/>
        <v>45265</v>
      </c>
      <c r="D15" s="27" t="s">
        <v>87</v>
      </c>
      <c r="E15" s="27" t="s">
        <v>106</v>
      </c>
      <c r="F15" s="27" t="s">
        <v>460</v>
      </c>
      <c r="G15" s="29">
        <v>134500</v>
      </c>
      <c r="H15" s="29">
        <v>134500</v>
      </c>
      <c r="I15" s="18">
        <f t="shared" si="1"/>
        <v>0</v>
      </c>
      <c r="J15" s="19">
        <v>45260</v>
      </c>
      <c r="K15" s="20" t="s">
        <v>12</v>
      </c>
      <c r="L15" s="9"/>
    </row>
    <row r="16" spans="2:12" s="4" customFormat="1" x14ac:dyDescent="0.3">
      <c r="B16" s="27" t="s">
        <v>132</v>
      </c>
      <c r="C16" s="28">
        <f t="shared" si="0"/>
        <v>45265</v>
      </c>
      <c r="D16" s="27" t="s">
        <v>326</v>
      </c>
      <c r="E16" s="27" t="s">
        <v>394</v>
      </c>
      <c r="F16" s="27" t="s">
        <v>461</v>
      </c>
      <c r="G16" s="29">
        <v>157589</v>
      </c>
      <c r="H16" s="29">
        <v>157589</v>
      </c>
      <c r="I16" s="18">
        <f t="shared" si="1"/>
        <v>0</v>
      </c>
      <c r="J16" s="19">
        <v>45260</v>
      </c>
      <c r="K16" s="20" t="s">
        <v>12</v>
      </c>
      <c r="L16" s="9"/>
    </row>
    <row r="17" spans="2:12" s="4" customFormat="1" x14ac:dyDescent="0.3">
      <c r="B17" s="27" t="s">
        <v>133</v>
      </c>
      <c r="C17" s="28">
        <f t="shared" si="0"/>
        <v>45265</v>
      </c>
      <c r="D17" s="27" t="s">
        <v>327</v>
      </c>
      <c r="E17" s="27" t="s">
        <v>395</v>
      </c>
      <c r="F17" s="27" t="s">
        <v>462</v>
      </c>
      <c r="G17" s="29">
        <v>253</v>
      </c>
      <c r="H17" s="29">
        <v>253</v>
      </c>
      <c r="I17" s="18">
        <f t="shared" si="1"/>
        <v>0</v>
      </c>
      <c r="J17" s="19">
        <v>45260</v>
      </c>
      <c r="K17" s="20" t="s">
        <v>12</v>
      </c>
      <c r="L17" s="9"/>
    </row>
    <row r="18" spans="2:12" s="4" customFormat="1" x14ac:dyDescent="0.3">
      <c r="B18" s="27" t="s">
        <v>134</v>
      </c>
      <c r="C18" s="28">
        <f t="shared" si="0"/>
        <v>45265</v>
      </c>
      <c r="D18" s="27" t="s">
        <v>327</v>
      </c>
      <c r="E18" s="27" t="s">
        <v>395</v>
      </c>
      <c r="F18" s="27" t="s">
        <v>462</v>
      </c>
      <c r="G18" s="29">
        <v>395</v>
      </c>
      <c r="H18" s="29">
        <v>395</v>
      </c>
      <c r="I18" s="18">
        <f t="shared" si="1"/>
        <v>0</v>
      </c>
      <c r="J18" s="19">
        <v>45260</v>
      </c>
      <c r="K18" s="20" t="s">
        <v>12</v>
      </c>
      <c r="L18" s="9"/>
    </row>
    <row r="19" spans="2:12" s="4" customFormat="1" x14ac:dyDescent="0.3">
      <c r="B19" s="27" t="s">
        <v>135</v>
      </c>
      <c r="C19" s="28">
        <f t="shared" si="0"/>
        <v>45265</v>
      </c>
      <c r="D19" s="27" t="s">
        <v>327</v>
      </c>
      <c r="E19" s="27" t="s">
        <v>395</v>
      </c>
      <c r="F19" s="27" t="s">
        <v>462</v>
      </c>
      <c r="G19" s="29">
        <v>253</v>
      </c>
      <c r="H19" s="29">
        <v>253</v>
      </c>
      <c r="I19" s="18">
        <f t="shared" si="1"/>
        <v>0</v>
      </c>
      <c r="J19" s="19">
        <v>45260</v>
      </c>
      <c r="K19" s="20" t="s">
        <v>12</v>
      </c>
      <c r="L19" s="9"/>
    </row>
    <row r="20" spans="2:12" s="4" customFormat="1" x14ac:dyDescent="0.3">
      <c r="B20" s="27" t="s">
        <v>136</v>
      </c>
      <c r="C20" s="28">
        <f t="shared" si="0"/>
        <v>45265</v>
      </c>
      <c r="D20" s="27" t="s">
        <v>327</v>
      </c>
      <c r="E20" s="27" t="s">
        <v>395</v>
      </c>
      <c r="F20" s="27" t="s">
        <v>462</v>
      </c>
      <c r="G20" s="29">
        <v>447</v>
      </c>
      <c r="H20" s="29">
        <v>447</v>
      </c>
      <c r="I20" s="18">
        <f t="shared" si="1"/>
        <v>0</v>
      </c>
      <c r="J20" s="19">
        <v>45260</v>
      </c>
      <c r="K20" s="20" t="s">
        <v>12</v>
      </c>
      <c r="L20" s="9"/>
    </row>
    <row r="21" spans="2:12" s="4" customFormat="1" x14ac:dyDescent="0.3">
      <c r="B21" s="27" t="s">
        <v>137</v>
      </c>
      <c r="C21" s="28">
        <f t="shared" si="0"/>
        <v>45265</v>
      </c>
      <c r="D21" s="27" t="s">
        <v>328</v>
      </c>
      <c r="E21" s="27" t="s">
        <v>396</v>
      </c>
      <c r="F21" s="27" t="s">
        <v>463</v>
      </c>
      <c r="G21" s="29">
        <v>2400</v>
      </c>
      <c r="H21" s="29">
        <v>2400</v>
      </c>
      <c r="I21" s="18">
        <f t="shared" si="1"/>
        <v>0</v>
      </c>
      <c r="J21" s="19">
        <v>45260</v>
      </c>
      <c r="K21" s="20" t="s">
        <v>12</v>
      </c>
      <c r="L21" s="9"/>
    </row>
    <row r="22" spans="2:12" s="4" customFormat="1" x14ac:dyDescent="0.3">
      <c r="B22" s="27" t="s">
        <v>138</v>
      </c>
      <c r="C22" s="28">
        <f t="shared" si="0"/>
        <v>45265</v>
      </c>
      <c r="D22" s="27" t="s">
        <v>328</v>
      </c>
      <c r="E22" s="27" t="s">
        <v>396</v>
      </c>
      <c r="F22" s="27" t="s">
        <v>464</v>
      </c>
      <c r="G22" s="29">
        <v>3180</v>
      </c>
      <c r="H22" s="29">
        <v>3180</v>
      </c>
      <c r="I22" s="18">
        <f t="shared" si="1"/>
        <v>0</v>
      </c>
      <c r="J22" s="19">
        <v>45260</v>
      </c>
      <c r="K22" s="20" t="s">
        <v>12</v>
      </c>
      <c r="L22" s="9"/>
    </row>
    <row r="23" spans="2:12" s="4" customFormat="1" x14ac:dyDescent="0.3">
      <c r="B23" s="27" t="s">
        <v>139</v>
      </c>
      <c r="C23" s="28">
        <f t="shared" si="0"/>
        <v>45265</v>
      </c>
      <c r="D23" s="30">
        <v>101503939</v>
      </c>
      <c r="E23" s="27" t="s">
        <v>396</v>
      </c>
      <c r="F23" s="27" t="s">
        <v>465</v>
      </c>
      <c r="G23" s="29">
        <v>2640</v>
      </c>
      <c r="H23" s="29">
        <v>2640</v>
      </c>
      <c r="I23" s="18">
        <f t="shared" si="1"/>
        <v>0</v>
      </c>
      <c r="J23" s="19">
        <v>45260</v>
      </c>
      <c r="K23" s="20" t="s">
        <v>12</v>
      </c>
      <c r="L23" s="9"/>
    </row>
    <row r="24" spans="2:12" s="4" customFormat="1" x14ac:dyDescent="0.3">
      <c r="B24" s="27" t="s">
        <v>140</v>
      </c>
      <c r="C24" s="28">
        <f t="shared" si="0"/>
        <v>45265</v>
      </c>
      <c r="D24" s="27" t="s">
        <v>328</v>
      </c>
      <c r="E24" s="27" t="s">
        <v>396</v>
      </c>
      <c r="F24" s="27" t="s">
        <v>466</v>
      </c>
      <c r="G24" s="29">
        <v>8100</v>
      </c>
      <c r="H24" s="29">
        <v>8100</v>
      </c>
      <c r="I24" s="18">
        <f t="shared" si="1"/>
        <v>0</v>
      </c>
      <c r="J24" s="19">
        <v>45260</v>
      </c>
      <c r="K24" s="20" t="s">
        <v>12</v>
      </c>
      <c r="L24" s="9"/>
    </row>
    <row r="25" spans="2:12" s="4" customFormat="1" x14ac:dyDescent="0.3">
      <c r="B25" s="27" t="s">
        <v>141</v>
      </c>
      <c r="C25" s="28">
        <f t="shared" si="0"/>
        <v>45265</v>
      </c>
      <c r="D25" s="27" t="s">
        <v>328</v>
      </c>
      <c r="E25" s="27" t="s">
        <v>396</v>
      </c>
      <c r="F25" s="27" t="s">
        <v>467</v>
      </c>
      <c r="G25" s="29">
        <v>3420</v>
      </c>
      <c r="H25" s="29">
        <v>3420</v>
      </c>
      <c r="I25" s="18">
        <f t="shared" si="1"/>
        <v>0</v>
      </c>
      <c r="J25" s="19">
        <v>45260</v>
      </c>
      <c r="K25" s="20" t="s">
        <v>12</v>
      </c>
      <c r="L25" s="9"/>
    </row>
    <row r="26" spans="2:12" s="4" customFormat="1" x14ac:dyDescent="0.3">
      <c r="B26" s="27" t="s">
        <v>142</v>
      </c>
      <c r="C26" s="28">
        <f t="shared" si="0"/>
        <v>45265</v>
      </c>
      <c r="D26" s="27" t="s">
        <v>328</v>
      </c>
      <c r="E26" s="27" t="s">
        <v>396</v>
      </c>
      <c r="F26" s="27" t="s">
        <v>468</v>
      </c>
      <c r="G26" s="29">
        <v>2820</v>
      </c>
      <c r="H26" s="29">
        <v>2820</v>
      </c>
      <c r="I26" s="18">
        <f t="shared" si="1"/>
        <v>0</v>
      </c>
      <c r="J26" s="19">
        <v>45260</v>
      </c>
      <c r="K26" s="20" t="s">
        <v>12</v>
      </c>
      <c r="L26" s="9"/>
    </row>
    <row r="27" spans="2:12" s="4" customFormat="1" x14ac:dyDescent="0.3">
      <c r="B27" s="27" t="s">
        <v>143</v>
      </c>
      <c r="C27" s="28">
        <f t="shared" ref="C27:C38" si="2">DATE(2023,12,6)</f>
        <v>45266</v>
      </c>
      <c r="D27" s="27" t="s">
        <v>89</v>
      </c>
      <c r="E27" s="27" t="s">
        <v>108</v>
      </c>
      <c r="F27" s="27" t="s">
        <v>469</v>
      </c>
      <c r="G27" s="29">
        <v>65903.89</v>
      </c>
      <c r="H27" s="29">
        <v>65903.89</v>
      </c>
      <c r="I27" s="18">
        <f t="shared" si="1"/>
        <v>0</v>
      </c>
      <c r="J27" s="19">
        <v>45260</v>
      </c>
      <c r="K27" s="20" t="s">
        <v>12</v>
      </c>
      <c r="L27" s="9"/>
    </row>
    <row r="28" spans="2:12" s="4" customFormat="1" x14ac:dyDescent="0.3">
      <c r="B28" s="27" t="s">
        <v>144</v>
      </c>
      <c r="C28" s="28">
        <f t="shared" si="2"/>
        <v>45266</v>
      </c>
      <c r="D28" s="27" t="s">
        <v>92</v>
      </c>
      <c r="E28" s="27" t="s">
        <v>111</v>
      </c>
      <c r="F28" s="27" t="s">
        <v>470</v>
      </c>
      <c r="G28" s="29">
        <v>509.52</v>
      </c>
      <c r="H28" s="29">
        <v>509.52</v>
      </c>
      <c r="I28" s="18">
        <f t="shared" si="1"/>
        <v>0</v>
      </c>
      <c r="J28" s="19">
        <v>45260</v>
      </c>
      <c r="K28" s="20" t="s">
        <v>12</v>
      </c>
      <c r="L28" s="9"/>
    </row>
    <row r="29" spans="2:12" s="4" customFormat="1" x14ac:dyDescent="0.3">
      <c r="B29" s="27" t="s">
        <v>80</v>
      </c>
      <c r="C29" s="28">
        <f t="shared" si="2"/>
        <v>45266</v>
      </c>
      <c r="D29" s="27" t="s">
        <v>329</v>
      </c>
      <c r="E29" s="27" t="s">
        <v>397</v>
      </c>
      <c r="F29" s="27" t="s">
        <v>471</v>
      </c>
      <c r="G29" s="29">
        <v>194700</v>
      </c>
      <c r="H29" s="29">
        <v>194700</v>
      </c>
      <c r="I29" s="18">
        <f t="shared" si="1"/>
        <v>0</v>
      </c>
      <c r="J29" s="19">
        <v>45260</v>
      </c>
      <c r="K29" s="20" t="s">
        <v>12</v>
      </c>
      <c r="L29" s="9"/>
    </row>
    <row r="30" spans="2:12" s="4" customFormat="1" x14ac:dyDescent="0.3">
      <c r="B30" s="27" t="s">
        <v>145</v>
      </c>
      <c r="C30" s="28">
        <f t="shared" si="2"/>
        <v>45266</v>
      </c>
      <c r="D30" s="27" t="s">
        <v>330</v>
      </c>
      <c r="E30" s="27" t="s">
        <v>398</v>
      </c>
      <c r="F30" s="27" t="s">
        <v>472</v>
      </c>
      <c r="G30" s="29">
        <v>118000</v>
      </c>
      <c r="H30" s="29">
        <v>118000</v>
      </c>
      <c r="I30" s="18">
        <f t="shared" si="1"/>
        <v>0</v>
      </c>
      <c r="J30" s="19">
        <v>45260</v>
      </c>
      <c r="K30" s="20" t="s">
        <v>12</v>
      </c>
      <c r="L30" s="9"/>
    </row>
    <row r="31" spans="2:12" s="4" customFormat="1" x14ac:dyDescent="0.3">
      <c r="B31" s="27" t="s">
        <v>146</v>
      </c>
      <c r="C31" s="28">
        <f t="shared" si="2"/>
        <v>45266</v>
      </c>
      <c r="D31" s="27" t="s">
        <v>331</v>
      </c>
      <c r="E31" s="27" t="s">
        <v>399</v>
      </c>
      <c r="F31" s="27" t="s">
        <v>473</v>
      </c>
      <c r="G31" s="29">
        <v>60000</v>
      </c>
      <c r="H31" s="29">
        <v>60000</v>
      </c>
      <c r="I31" s="18">
        <f t="shared" si="1"/>
        <v>0</v>
      </c>
      <c r="J31" s="19">
        <v>45260</v>
      </c>
      <c r="K31" s="20" t="s">
        <v>12</v>
      </c>
      <c r="L31" s="9"/>
    </row>
    <row r="32" spans="2:12" s="4" customFormat="1" x14ac:dyDescent="0.3">
      <c r="B32" s="27" t="s">
        <v>147</v>
      </c>
      <c r="C32" s="28">
        <f t="shared" si="2"/>
        <v>45266</v>
      </c>
      <c r="D32" s="27" t="s">
        <v>332</v>
      </c>
      <c r="E32" s="27" t="s">
        <v>400</v>
      </c>
      <c r="F32" s="27" t="s">
        <v>474</v>
      </c>
      <c r="G32" s="29">
        <v>12819.52</v>
      </c>
      <c r="H32" s="29">
        <v>12819.52</v>
      </c>
      <c r="I32" s="18">
        <f t="shared" si="1"/>
        <v>0</v>
      </c>
      <c r="J32" s="19">
        <v>45260</v>
      </c>
      <c r="K32" s="20" t="s">
        <v>12</v>
      </c>
      <c r="L32" s="9"/>
    </row>
    <row r="33" spans="2:12" s="4" customFormat="1" x14ac:dyDescent="0.3">
      <c r="B33" s="27" t="s">
        <v>148</v>
      </c>
      <c r="C33" s="28">
        <f t="shared" si="2"/>
        <v>45266</v>
      </c>
      <c r="D33" s="27" t="s">
        <v>333</v>
      </c>
      <c r="E33" s="27" t="s">
        <v>401</v>
      </c>
      <c r="F33" s="27" t="s">
        <v>475</v>
      </c>
      <c r="G33" s="29">
        <v>141673.45000000001</v>
      </c>
      <c r="H33" s="29">
        <v>141673.45000000001</v>
      </c>
      <c r="I33" s="18">
        <f t="shared" si="1"/>
        <v>0</v>
      </c>
      <c r="J33" s="41" t="s">
        <v>621</v>
      </c>
      <c r="K33" s="20" t="s">
        <v>12</v>
      </c>
      <c r="L33" s="9"/>
    </row>
    <row r="34" spans="2:12" s="4" customFormat="1" x14ac:dyDescent="0.3">
      <c r="B34" s="27" t="s">
        <v>149</v>
      </c>
      <c r="C34" s="28">
        <f t="shared" si="2"/>
        <v>45266</v>
      </c>
      <c r="D34" s="27" t="s">
        <v>334</v>
      </c>
      <c r="E34" s="27" t="s">
        <v>402</v>
      </c>
      <c r="F34" s="27" t="s">
        <v>476</v>
      </c>
      <c r="G34" s="29">
        <v>10000</v>
      </c>
      <c r="H34" s="29">
        <v>10000</v>
      </c>
      <c r="I34" s="18">
        <f t="shared" si="1"/>
        <v>0</v>
      </c>
      <c r="J34" s="41" t="s">
        <v>621</v>
      </c>
      <c r="K34" s="20" t="s">
        <v>12</v>
      </c>
      <c r="L34" s="9"/>
    </row>
    <row r="35" spans="2:12" s="5" customFormat="1" x14ac:dyDescent="0.3">
      <c r="B35" s="27" t="s">
        <v>150</v>
      </c>
      <c r="C35" s="28">
        <f t="shared" si="2"/>
        <v>45266</v>
      </c>
      <c r="D35" s="27" t="s">
        <v>335</v>
      </c>
      <c r="E35" s="27" t="s">
        <v>403</v>
      </c>
      <c r="F35" s="27" t="s">
        <v>477</v>
      </c>
      <c r="G35" s="29">
        <v>1500000</v>
      </c>
      <c r="H35" s="29">
        <v>1500000</v>
      </c>
      <c r="I35" s="18">
        <f t="shared" si="1"/>
        <v>0</v>
      </c>
      <c r="J35" s="41" t="s">
        <v>621</v>
      </c>
      <c r="K35" s="20" t="s">
        <v>12</v>
      </c>
      <c r="L35" s="10"/>
    </row>
    <row r="36" spans="2:12" s="4" customFormat="1" x14ac:dyDescent="0.3">
      <c r="B36" s="27" t="s">
        <v>151</v>
      </c>
      <c r="C36" s="28">
        <f t="shared" si="2"/>
        <v>45266</v>
      </c>
      <c r="D36" s="27" t="s">
        <v>335</v>
      </c>
      <c r="E36" s="27" t="s">
        <v>403</v>
      </c>
      <c r="F36" s="27" t="s">
        <v>478</v>
      </c>
      <c r="G36" s="29">
        <v>350000</v>
      </c>
      <c r="H36" s="29">
        <v>350000</v>
      </c>
      <c r="I36" s="18">
        <f t="shared" si="1"/>
        <v>0</v>
      </c>
      <c r="J36" s="41" t="s">
        <v>621</v>
      </c>
      <c r="K36" s="20" t="s">
        <v>12</v>
      </c>
      <c r="L36" s="9"/>
    </row>
    <row r="37" spans="2:12" s="4" customFormat="1" x14ac:dyDescent="0.3">
      <c r="B37" s="27" t="s">
        <v>152</v>
      </c>
      <c r="C37" s="28">
        <f t="shared" si="2"/>
        <v>45266</v>
      </c>
      <c r="D37" s="27" t="s">
        <v>336</v>
      </c>
      <c r="E37" s="27" t="s">
        <v>404</v>
      </c>
      <c r="F37" s="27" t="s">
        <v>479</v>
      </c>
      <c r="G37" s="29">
        <v>17700</v>
      </c>
      <c r="H37" s="29">
        <v>17700</v>
      </c>
      <c r="I37" s="18">
        <f t="shared" si="1"/>
        <v>0</v>
      </c>
      <c r="J37" s="41" t="s">
        <v>621</v>
      </c>
      <c r="K37" s="20" t="s">
        <v>12</v>
      </c>
      <c r="L37" s="9"/>
    </row>
    <row r="38" spans="2:12" s="4" customFormat="1" x14ac:dyDescent="0.3">
      <c r="B38" s="27" t="s">
        <v>153</v>
      </c>
      <c r="C38" s="28">
        <f t="shared" si="2"/>
        <v>45266</v>
      </c>
      <c r="D38" s="27" t="s">
        <v>337</v>
      </c>
      <c r="E38" s="27" t="s">
        <v>405</v>
      </c>
      <c r="F38" s="27" t="s">
        <v>480</v>
      </c>
      <c r="G38" s="29">
        <v>60180</v>
      </c>
      <c r="H38" s="29">
        <v>60180</v>
      </c>
      <c r="I38" s="18">
        <f t="shared" si="1"/>
        <v>0</v>
      </c>
      <c r="J38" s="41" t="s">
        <v>621</v>
      </c>
      <c r="K38" s="20" t="s">
        <v>12</v>
      </c>
      <c r="L38" s="9"/>
    </row>
    <row r="39" spans="2:12" s="4" customFormat="1" x14ac:dyDescent="0.3">
      <c r="B39" s="27" t="s">
        <v>154</v>
      </c>
      <c r="C39" s="28">
        <f>DATE(2023,12,7)</f>
        <v>45267</v>
      </c>
      <c r="D39" s="27" t="s">
        <v>338</v>
      </c>
      <c r="E39" s="27" t="s">
        <v>406</v>
      </c>
      <c r="F39" s="27" t="s">
        <v>481</v>
      </c>
      <c r="G39" s="29">
        <v>17700</v>
      </c>
      <c r="H39" s="29">
        <v>17700</v>
      </c>
      <c r="I39" s="18">
        <f t="shared" si="1"/>
        <v>0</v>
      </c>
      <c r="J39" s="41" t="s">
        <v>621</v>
      </c>
      <c r="K39" s="20" t="s">
        <v>12</v>
      </c>
      <c r="L39" s="9"/>
    </row>
    <row r="40" spans="2:12" s="4" customFormat="1" x14ac:dyDescent="0.3">
      <c r="B40" s="27" t="s">
        <v>155</v>
      </c>
      <c r="C40" s="28">
        <f>DATE(2023,12,7)</f>
        <v>45267</v>
      </c>
      <c r="D40" s="27" t="s">
        <v>339</v>
      </c>
      <c r="E40" s="27" t="s">
        <v>407</v>
      </c>
      <c r="F40" s="27" t="s">
        <v>482</v>
      </c>
      <c r="G40" s="29">
        <v>8319</v>
      </c>
      <c r="H40" s="29">
        <v>8319</v>
      </c>
      <c r="I40" s="18">
        <f t="shared" si="1"/>
        <v>0</v>
      </c>
      <c r="J40" s="41" t="s">
        <v>621</v>
      </c>
      <c r="K40" s="20" t="s">
        <v>12</v>
      </c>
      <c r="L40" s="9"/>
    </row>
    <row r="41" spans="2:12" s="4" customFormat="1" x14ac:dyDescent="0.3">
      <c r="B41" s="27" t="s">
        <v>156</v>
      </c>
      <c r="C41" s="28">
        <f>DATE(2023,12,7)</f>
        <v>45267</v>
      </c>
      <c r="D41" s="27" t="s">
        <v>340</v>
      </c>
      <c r="E41" s="27" t="s">
        <v>408</v>
      </c>
      <c r="F41" s="27" t="s">
        <v>483</v>
      </c>
      <c r="G41" s="29">
        <v>164498.49</v>
      </c>
      <c r="H41" s="29">
        <v>164498.49</v>
      </c>
      <c r="I41" s="18">
        <f t="shared" si="1"/>
        <v>0</v>
      </c>
      <c r="J41" s="41" t="s">
        <v>621</v>
      </c>
      <c r="K41" s="20" t="s">
        <v>12</v>
      </c>
      <c r="L41" s="9"/>
    </row>
    <row r="42" spans="2:12" s="4" customFormat="1" x14ac:dyDescent="0.3">
      <c r="B42" s="27" t="s">
        <v>157</v>
      </c>
      <c r="C42" s="28">
        <f>DATE(2023,12,7)</f>
        <v>45267</v>
      </c>
      <c r="D42" s="27" t="s">
        <v>85</v>
      </c>
      <c r="E42" s="27" t="s">
        <v>104</v>
      </c>
      <c r="F42" s="27" t="s">
        <v>484</v>
      </c>
      <c r="G42" s="29">
        <v>5500</v>
      </c>
      <c r="H42" s="29">
        <v>5500</v>
      </c>
      <c r="I42" s="18">
        <f t="shared" si="1"/>
        <v>0</v>
      </c>
      <c r="J42" s="41" t="s">
        <v>621</v>
      </c>
      <c r="K42" s="20" t="s">
        <v>12</v>
      </c>
      <c r="L42" s="9"/>
    </row>
    <row r="43" spans="2:12" s="4" customFormat="1" x14ac:dyDescent="0.3">
      <c r="B43" s="27" t="s">
        <v>158</v>
      </c>
      <c r="C43" s="28">
        <f>DATE(2023,12,7)</f>
        <v>45267</v>
      </c>
      <c r="D43" s="27" t="s">
        <v>91</v>
      </c>
      <c r="E43" s="27" t="s">
        <v>110</v>
      </c>
      <c r="F43" s="27" t="s">
        <v>485</v>
      </c>
      <c r="G43" s="29">
        <v>323056.40000000002</v>
      </c>
      <c r="H43" s="29">
        <v>323056.40000000002</v>
      </c>
      <c r="I43" s="18">
        <f t="shared" si="1"/>
        <v>0</v>
      </c>
      <c r="J43" s="41" t="s">
        <v>621</v>
      </c>
      <c r="K43" s="20" t="s">
        <v>12</v>
      </c>
      <c r="L43" s="9"/>
    </row>
    <row r="44" spans="2:12" s="4" customFormat="1" x14ac:dyDescent="0.3">
      <c r="B44" s="27" t="s">
        <v>159</v>
      </c>
      <c r="C44" s="28">
        <f t="shared" ref="C44:C55" si="3">DATE(2023,12,8)</f>
        <v>45268</v>
      </c>
      <c r="D44" s="27" t="s">
        <v>341</v>
      </c>
      <c r="E44" s="27" t="s">
        <v>409</v>
      </c>
      <c r="F44" s="27" t="s">
        <v>486</v>
      </c>
      <c r="G44" s="29">
        <v>70800</v>
      </c>
      <c r="H44" s="29">
        <v>70800</v>
      </c>
      <c r="I44" s="18">
        <f t="shared" si="1"/>
        <v>0</v>
      </c>
      <c r="J44" s="41" t="s">
        <v>621</v>
      </c>
      <c r="K44" s="20" t="s">
        <v>12</v>
      </c>
      <c r="L44" s="9"/>
    </row>
    <row r="45" spans="2:12" s="4" customFormat="1" x14ac:dyDescent="0.3">
      <c r="B45" s="27" t="s">
        <v>160</v>
      </c>
      <c r="C45" s="28">
        <f t="shared" si="3"/>
        <v>45268</v>
      </c>
      <c r="D45" s="27" t="s">
        <v>44</v>
      </c>
      <c r="E45" s="27" t="s">
        <v>34</v>
      </c>
      <c r="F45" s="27" t="s">
        <v>487</v>
      </c>
      <c r="G45" s="29">
        <v>56201.85</v>
      </c>
      <c r="H45" s="29">
        <v>56201.85</v>
      </c>
      <c r="I45" s="18">
        <f t="shared" si="1"/>
        <v>0</v>
      </c>
      <c r="J45" s="41" t="s">
        <v>621</v>
      </c>
      <c r="K45" s="20" t="s">
        <v>12</v>
      </c>
      <c r="L45" s="9"/>
    </row>
    <row r="46" spans="2:12" s="4" customFormat="1" x14ac:dyDescent="0.3">
      <c r="B46" s="27" t="s">
        <v>161</v>
      </c>
      <c r="C46" s="28">
        <f t="shared" si="3"/>
        <v>45268</v>
      </c>
      <c r="D46" s="27" t="s">
        <v>44</v>
      </c>
      <c r="E46" s="27" t="s">
        <v>34</v>
      </c>
      <c r="F46" s="27" t="s">
        <v>488</v>
      </c>
      <c r="G46" s="29">
        <v>87429.83</v>
      </c>
      <c r="H46" s="29">
        <v>87429.83</v>
      </c>
      <c r="I46" s="18">
        <f t="shared" si="1"/>
        <v>0</v>
      </c>
      <c r="J46" s="41" t="s">
        <v>621</v>
      </c>
      <c r="K46" s="20" t="s">
        <v>12</v>
      </c>
      <c r="L46" s="9"/>
    </row>
    <row r="47" spans="2:12" s="4" customFormat="1" x14ac:dyDescent="0.3">
      <c r="B47" s="27" t="s">
        <v>162</v>
      </c>
      <c r="C47" s="28">
        <f t="shared" si="3"/>
        <v>45268</v>
      </c>
      <c r="D47" s="27" t="s">
        <v>44</v>
      </c>
      <c r="E47" s="27" t="s">
        <v>34</v>
      </c>
      <c r="F47" s="27" t="s">
        <v>489</v>
      </c>
      <c r="G47" s="29">
        <v>105266.26</v>
      </c>
      <c r="H47" s="29">
        <v>105266.26</v>
      </c>
      <c r="I47" s="18">
        <f t="shared" si="1"/>
        <v>0</v>
      </c>
      <c r="J47" s="41" t="s">
        <v>621</v>
      </c>
      <c r="K47" s="20" t="s">
        <v>12</v>
      </c>
      <c r="L47" s="9"/>
    </row>
    <row r="48" spans="2:12" s="4" customFormat="1" x14ac:dyDescent="0.3">
      <c r="B48" s="27" t="s">
        <v>163</v>
      </c>
      <c r="C48" s="28">
        <f t="shared" si="3"/>
        <v>45268</v>
      </c>
      <c r="D48" s="27" t="s">
        <v>44</v>
      </c>
      <c r="E48" s="27" t="s">
        <v>34</v>
      </c>
      <c r="F48" s="27" t="s">
        <v>490</v>
      </c>
      <c r="G48" s="29">
        <v>3718.33</v>
      </c>
      <c r="H48" s="29">
        <v>3718.33</v>
      </c>
      <c r="I48" s="18">
        <f t="shared" si="1"/>
        <v>0</v>
      </c>
      <c r="J48" s="41" t="s">
        <v>621</v>
      </c>
      <c r="K48" s="20" t="s">
        <v>12</v>
      </c>
      <c r="L48" s="9"/>
    </row>
    <row r="49" spans="2:12" s="4" customFormat="1" x14ac:dyDescent="0.3">
      <c r="B49" s="27" t="s">
        <v>164</v>
      </c>
      <c r="C49" s="28">
        <f t="shared" si="3"/>
        <v>45268</v>
      </c>
      <c r="D49" s="27" t="s">
        <v>44</v>
      </c>
      <c r="E49" s="27" t="s">
        <v>34</v>
      </c>
      <c r="F49" s="27" t="s">
        <v>491</v>
      </c>
      <c r="G49" s="29">
        <v>23943.02</v>
      </c>
      <c r="H49" s="29">
        <v>23943.02</v>
      </c>
      <c r="I49" s="18">
        <f t="shared" si="1"/>
        <v>0</v>
      </c>
      <c r="J49" s="41" t="s">
        <v>621</v>
      </c>
      <c r="K49" s="20" t="s">
        <v>12</v>
      </c>
      <c r="L49" s="9"/>
    </row>
    <row r="50" spans="2:12" s="4" customFormat="1" x14ac:dyDescent="0.3">
      <c r="B50" s="27" t="s">
        <v>165</v>
      </c>
      <c r="C50" s="28">
        <f t="shared" si="3"/>
        <v>45268</v>
      </c>
      <c r="D50" s="27" t="s">
        <v>44</v>
      </c>
      <c r="E50" s="27" t="s">
        <v>34</v>
      </c>
      <c r="F50" s="27" t="s">
        <v>492</v>
      </c>
      <c r="G50" s="29">
        <v>5980.81</v>
      </c>
      <c r="H50" s="29">
        <v>5980.81</v>
      </c>
      <c r="I50" s="18">
        <f t="shared" si="1"/>
        <v>0</v>
      </c>
      <c r="J50" s="41" t="s">
        <v>621</v>
      </c>
      <c r="K50" s="20" t="s">
        <v>12</v>
      </c>
      <c r="L50" s="9"/>
    </row>
    <row r="51" spans="2:12" s="4" customFormat="1" x14ac:dyDescent="0.3">
      <c r="B51" s="27" t="s">
        <v>166</v>
      </c>
      <c r="C51" s="28">
        <f t="shared" si="3"/>
        <v>45268</v>
      </c>
      <c r="D51" s="27" t="s">
        <v>44</v>
      </c>
      <c r="E51" s="27" t="s">
        <v>34</v>
      </c>
      <c r="F51" s="27" t="s">
        <v>493</v>
      </c>
      <c r="G51" s="29">
        <v>3873.93</v>
      </c>
      <c r="H51" s="29">
        <v>3873.93</v>
      </c>
      <c r="I51" s="18">
        <f t="shared" si="1"/>
        <v>0</v>
      </c>
      <c r="J51" s="41" t="s">
        <v>621</v>
      </c>
      <c r="K51" s="20" t="s">
        <v>12</v>
      </c>
      <c r="L51" s="9"/>
    </row>
    <row r="52" spans="2:12" s="4" customFormat="1" x14ac:dyDescent="0.3">
      <c r="B52" s="27" t="s">
        <v>167</v>
      </c>
      <c r="C52" s="28">
        <f t="shared" si="3"/>
        <v>45268</v>
      </c>
      <c r="D52" s="27" t="s">
        <v>45</v>
      </c>
      <c r="E52" s="27" t="s">
        <v>33</v>
      </c>
      <c r="F52" s="27" t="s">
        <v>494</v>
      </c>
      <c r="G52" s="29">
        <v>12699.44</v>
      </c>
      <c r="H52" s="29">
        <v>12699.44</v>
      </c>
      <c r="I52" s="18">
        <f t="shared" si="1"/>
        <v>0</v>
      </c>
      <c r="J52" s="41" t="s">
        <v>621</v>
      </c>
      <c r="K52" s="20" t="s">
        <v>12</v>
      </c>
      <c r="L52" s="9"/>
    </row>
    <row r="53" spans="2:12" s="4" customFormat="1" x14ac:dyDescent="0.3">
      <c r="B53" s="27" t="s">
        <v>168</v>
      </c>
      <c r="C53" s="28">
        <f t="shared" si="3"/>
        <v>45268</v>
      </c>
      <c r="D53" s="27" t="s">
        <v>45</v>
      </c>
      <c r="E53" s="27" t="s">
        <v>33</v>
      </c>
      <c r="F53" s="27" t="s">
        <v>495</v>
      </c>
      <c r="G53" s="29">
        <v>80082.87</v>
      </c>
      <c r="H53" s="29">
        <v>80082.87</v>
      </c>
      <c r="I53" s="18">
        <f t="shared" si="1"/>
        <v>0</v>
      </c>
      <c r="J53" s="41" t="s">
        <v>621</v>
      </c>
      <c r="K53" s="20" t="s">
        <v>12</v>
      </c>
      <c r="L53" s="9"/>
    </row>
    <row r="54" spans="2:12" s="4" customFormat="1" x14ac:dyDescent="0.3">
      <c r="B54" s="27" t="s">
        <v>169</v>
      </c>
      <c r="C54" s="28">
        <f t="shared" si="3"/>
        <v>45268</v>
      </c>
      <c r="D54" s="27" t="s">
        <v>45</v>
      </c>
      <c r="E54" s="27" t="s">
        <v>33</v>
      </c>
      <c r="F54" s="27" t="s">
        <v>496</v>
      </c>
      <c r="G54" s="29">
        <v>590402.96</v>
      </c>
      <c r="H54" s="29">
        <v>590402.96</v>
      </c>
      <c r="I54" s="18">
        <f t="shared" si="1"/>
        <v>0</v>
      </c>
      <c r="J54" s="41" t="s">
        <v>621</v>
      </c>
      <c r="K54" s="20" t="s">
        <v>12</v>
      </c>
      <c r="L54" s="9"/>
    </row>
    <row r="55" spans="2:12" s="4" customFormat="1" x14ac:dyDescent="0.3">
      <c r="B55" s="27" t="s">
        <v>170</v>
      </c>
      <c r="C55" s="28">
        <f t="shared" si="3"/>
        <v>45268</v>
      </c>
      <c r="D55" s="27" t="s">
        <v>45</v>
      </c>
      <c r="E55" s="27" t="s">
        <v>33</v>
      </c>
      <c r="F55" s="27" t="s">
        <v>497</v>
      </c>
      <c r="G55" s="29">
        <v>237964.74</v>
      </c>
      <c r="H55" s="29">
        <v>237964.74</v>
      </c>
      <c r="I55" s="18">
        <f t="shared" si="1"/>
        <v>0</v>
      </c>
      <c r="J55" s="41" t="s">
        <v>621</v>
      </c>
      <c r="K55" s="20" t="s">
        <v>12</v>
      </c>
      <c r="L55" s="9"/>
    </row>
    <row r="56" spans="2:12" s="4" customFormat="1" x14ac:dyDescent="0.3">
      <c r="B56" s="27" t="s">
        <v>171</v>
      </c>
      <c r="C56" s="28">
        <f>DATE(2023,12,11)</f>
        <v>45271</v>
      </c>
      <c r="D56" s="27" t="s">
        <v>95</v>
      </c>
      <c r="E56" s="27" t="s">
        <v>114</v>
      </c>
      <c r="F56" s="27" t="s">
        <v>498</v>
      </c>
      <c r="G56" s="29">
        <v>43660</v>
      </c>
      <c r="H56" s="29">
        <v>43660</v>
      </c>
      <c r="I56" s="18">
        <f t="shared" si="1"/>
        <v>0</v>
      </c>
      <c r="J56" s="41" t="s">
        <v>621</v>
      </c>
      <c r="K56" s="20" t="s">
        <v>12</v>
      </c>
      <c r="L56" s="9"/>
    </row>
    <row r="57" spans="2:12" s="4" customFormat="1" x14ac:dyDescent="0.3">
      <c r="B57" s="27" t="s">
        <v>172</v>
      </c>
      <c r="C57" s="28">
        <f t="shared" ref="C57:C64" si="4">DATE(2023,12,13)</f>
        <v>45273</v>
      </c>
      <c r="D57" s="27" t="s">
        <v>15</v>
      </c>
      <c r="E57" s="27" t="s">
        <v>23</v>
      </c>
      <c r="F57" s="27" t="s">
        <v>499</v>
      </c>
      <c r="G57" s="29">
        <v>634250</v>
      </c>
      <c r="H57" s="29">
        <v>634250</v>
      </c>
      <c r="I57" s="18">
        <f t="shared" si="1"/>
        <v>0</v>
      </c>
      <c r="J57" s="41" t="s">
        <v>621</v>
      </c>
      <c r="K57" s="20" t="s">
        <v>12</v>
      </c>
      <c r="L57" s="9"/>
    </row>
    <row r="58" spans="2:12" s="4" customFormat="1" x14ac:dyDescent="0.3">
      <c r="B58" s="27" t="s">
        <v>173</v>
      </c>
      <c r="C58" s="28">
        <f t="shared" si="4"/>
        <v>45273</v>
      </c>
      <c r="D58" s="27" t="s">
        <v>90</v>
      </c>
      <c r="E58" s="27" t="s">
        <v>109</v>
      </c>
      <c r="F58" s="27" t="s">
        <v>500</v>
      </c>
      <c r="G58" s="29">
        <v>6300</v>
      </c>
      <c r="H58" s="29">
        <v>6300</v>
      </c>
      <c r="I58" s="18">
        <f t="shared" si="1"/>
        <v>0</v>
      </c>
      <c r="J58" s="41" t="s">
        <v>621</v>
      </c>
      <c r="K58" s="20" t="s">
        <v>12</v>
      </c>
      <c r="L58" s="9"/>
    </row>
    <row r="59" spans="2:12" s="4" customFormat="1" x14ac:dyDescent="0.3">
      <c r="B59" s="27" t="s">
        <v>174</v>
      </c>
      <c r="C59" s="28">
        <f t="shared" si="4"/>
        <v>45273</v>
      </c>
      <c r="D59" s="27" t="s">
        <v>90</v>
      </c>
      <c r="E59" s="27" t="s">
        <v>109</v>
      </c>
      <c r="F59" s="27" t="s">
        <v>501</v>
      </c>
      <c r="G59" s="29">
        <v>2880</v>
      </c>
      <c r="H59" s="29">
        <v>2880</v>
      </c>
      <c r="I59" s="18">
        <f t="shared" si="1"/>
        <v>0</v>
      </c>
      <c r="J59" s="41" t="s">
        <v>621</v>
      </c>
      <c r="K59" s="20" t="s">
        <v>12</v>
      </c>
      <c r="L59" s="9"/>
    </row>
    <row r="60" spans="2:12" s="4" customFormat="1" x14ac:dyDescent="0.3">
      <c r="B60" s="27" t="s">
        <v>175</v>
      </c>
      <c r="C60" s="28">
        <f t="shared" si="4"/>
        <v>45273</v>
      </c>
      <c r="D60" s="27" t="s">
        <v>13</v>
      </c>
      <c r="E60" s="27" t="s">
        <v>14</v>
      </c>
      <c r="F60" s="27" t="s">
        <v>502</v>
      </c>
      <c r="G60" s="29">
        <v>544</v>
      </c>
      <c r="H60" s="29">
        <v>544</v>
      </c>
      <c r="I60" s="18">
        <f t="shared" si="1"/>
        <v>0</v>
      </c>
      <c r="J60" s="41" t="s">
        <v>621</v>
      </c>
      <c r="K60" s="20" t="s">
        <v>12</v>
      </c>
      <c r="L60" s="9"/>
    </row>
    <row r="61" spans="2:12" s="4" customFormat="1" x14ac:dyDescent="0.3">
      <c r="B61" s="27" t="s">
        <v>176</v>
      </c>
      <c r="C61" s="28">
        <f t="shared" si="4"/>
        <v>45273</v>
      </c>
      <c r="D61" s="27" t="s">
        <v>13</v>
      </c>
      <c r="E61" s="27" t="s">
        <v>14</v>
      </c>
      <c r="F61" s="27" t="s">
        <v>502</v>
      </c>
      <c r="G61" s="29">
        <v>777.6</v>
      </c>
      <c r="H61" s="29">
        <v>777.6</v>
      </c>
      <c r="I61" s="18">
        <f t="shared" si="1"/>
        <v>0</v>
      </c>
      <c r="J61" s="41" t="s">
        <v>621</v>
      </c>
      <c r="K61" s="20" t="s">
        <v>12</v>
      </c>
      <c r="L61" s="9"/>
    </row>
    <row r="62" spans="2:12" s="4" customFormat="1" x14ac:dyDescent="0.3">
      <c r="B62" s="27" t="s">
        <v>177</v>
      </c>
      <c r="C62" s="28">
        <f t="shared" si="4"/>
        <v>45273</v>
      </c>
      <c r="D62" s="27" t="s">
        <v>13</v>
      </c>
      <c r="E62" s="27" t="s">
        <v>14</v>
      </c>
      <c r="F62" s="27" t="s">
        <v>502</v>
      </c>
      <c r="G62" s="29">
        <v>4236</v>
      </c>
      <c r="H62" s="29">
        <v>4236</v>
      </c>
      <c r="I62" s="18">
        <f t="shared" si="1"/>
        <v>0</v>
      </c>
      <c r="J62" s="41" t="s">
        <v>621</v>
      </c>
      <c r="K62" s="20" t="s">
        <v>12</v>
      </c>
      <c r="L62" s="9"/>
    </row>
    <row r="63" spans="2:12" s="4" customFormat="1" x14ac:dyDescent="0.3">
      <c r="B63" s="27" t="s">
        <v>178</v>
      </c>
      <c r="C63" s="28">
        <f t="shared" si="4"/>
        <v>45273</v>
      </c>
      <c r="D63" s="27" t="s">
        <v>53</v>
      </c>
      <c r="E63" s="27" t="s">
        <v>70</v>
      </c>
      <c r="F63" s="27" t="s">
        <v>503</v>
      </c>
      <c r="G63" s="29">
        <v>616709.31000000006</v>
      </c>
      <c r="H63" s="29">
        <v>616709.31000000006</v>
      </c>
      <c r="I63" s="18">
        <f t="shared" si="1"/>
        <v>0</v>
      </c>
      <c r="J63" s="41" t="s">
        <v>621</v>
      </c>
      <c r="K63" s="20" t="s">
        <v>12</v>
      </c>
      <c r="L63" s="9"/>
    </row>
    <row r="64" spans="2:12" s="4" customFormat="1" x14ac:dyDescent="0.3">
      <c r="B64" s="27" t="s">
        <v>179</v>
      </c>
      <c r="C64" s="28">
        <f t="shared" si="4"/>
        <v>45273</v>
      </c>
      <c r="D64" s="27" t="s">
        <v>89</v>
      </c>
      <c r="E64" s="27" t="s">
        <v>108</v>
      </c>
      <c r="F64" s="27" t="s">
        <v>504</v>
      </c>
      <c r="G64" s="29">
        <v>65903.89</v>
      </c>
      <c r="H64" s="29">
        <v>65903.89</v>
      </c>
      <c r="I64" s="18">
        <f t="shared" si="1"/>
        <v>0</v>
      </c>
      <c r="J64" s="41" t="s">
        <v>621</v>
      </c>
      <c r="K64" s="20" t="s">
        <v>12</v>
      </c>
      <c r="L64" s="9"/>
    </row>
    <row r="65" spans="2:12" s="4" customFormat="1" x14ac:dyDescent="0.3">
      <c r="B65" s="27" t="s">
        <v>180</v>
      </c>
      <c r="C65" s="28">
        <f>DATE(2023,12,14)</f>
        <v>45274</v>
      </c>
      <c r="D65" s="27" t="s">
        <v>102</v>
      </c>
      <c r="E65" s="27" t="s">
        <v>121</v>
      </c>
      <c r="F65" s="27" t="s">
        <v>505</v>
      </c>
      <c r="G65" s="29">
        <v>101480</v>
      </c>
      <c r="H65" s="29">
        <v>101480</v>
      </c>
      <c r="I65" s="18">
        <f t="shared" si="1"/>
        <v>0</v>
      </c>
      <c r="J65" s="41" t="s">
        <v>621</v>
      </c>
      <c r="K65" s="20" t="s">
        <v>12</v>
      </c>
      <c r="L65" s="9"/>
    </row>
    <row r="66" spans="2:12" s="4" customFormat="1" x14ac:dyDescent="0.3">
      <c r="B66" s="27" t="s">
        <v>181</v>
      </c>
      <c r="C66" s="28">
        <f>DATE(2023,12,15)</f>
        <v>45275</v>
      </c>
      <c r="D66" s="27" t="s">
        <v>332</v>
      </c>
      <c r="E66" s="27" t="s">
        <v>400</v>
      </c>
      <c r="F66" s="27" t="s">
        <v>506</v>
      </c>
      <c r="G66" s="29">
        <v>73622.559999999998</v>
      </c>
      <c r="H66" s="29">
        <v>73622.559999999998</v>
      </c>
      <c r="I66" s="18">
        <f t="shared" si="1"/>
        <v>0</v>
      </c>
      <c r="J66" s="41" t="s">
        <v>621</v>
      </c>
      <c r="K66" s="20" t="s">
        <v>12</v>
      </c>
      <c r="L66" s="9"/>
    </row>
    <row r="67" spans="2:12" s="4" customFormat="1" x14ac:dyDescent="0.3">
      <c r="B67" s="27" t="s">
        <v>182</v>
      </c>
      <c r="C67" s="28">
        <f t="shared" ref="C67:C98" si="5">DATE(2023,12,19)</f>
        <v>45279</v>
      </c>
      <c r="D67" s="27" t="s">
        <v>94</v>
      </c>
      <c r="E67" s="27" t="s">
        <v>113</v>
      </c>
      <c r="F67" s="27" t="s">
        <v>507</v>
      </c>
      <c r="G67" s="29">
        <v>204140</v>
      </c>
      <c r="H67" s="29">
        <v>204140</v>
      </c>
      <c r="I67" s="18">
        <f t="shared" si="1"/>
        <v>0</v>
      </c>
      <c r="J67" s="41" t="s">
        <v>621</v>
      </c>
      <c r="K67" s="20" t="s">
        <v>12</v>
      </c>
      <c r="L67" s="9"/>
    </row>
    <row r="68" spans="2:12" s="4" customFormat="1" x14ac:dyDescent="0.3">
      <c r="B68" s="27" t="s">
        <v>183</v>
      </c>
      <c r="C68" s="28">
        <f t="shared" si="5"/>
        <v>45279</v>
      </c>
      <c r="D68" s="27" t="s">
        <v>342</v>
      </c>
      <c r="E68" s="27" t="s">
        <v>410</v>
      </c>
      <c r="F68" s="27" t="s">
        <v>508</v>
      </c>
      <c r="G68" s="29">
        <v>58333.32</v>
      </c>
      <c r="H68" s="29">
        <v>58333.32</v>
      </c>
      <c r="I68" s="18">
        <f t="shared" si="1"/>
        <v>0</v>
      </c>
      <c r="J68" s="41" t="s">
        <v>621</v>
      </c>
      <c r="K68" s="20" t="s">
        <v>12</v>
      </c>
      <c r="L68" s="9"/>
    </row>
    <row r="69" spans="2:12" s="4" customFormat="1" x14ac:dyDescent="0.3">
      <c r="B69" s="27" t="s">
        <v>184</v>
      </c>
      <c r="C69" s="28">
        <f t="shared" si="5"/>
        <v>45279</v>
      </c>
      <c r="D69" s="27" t="s">
        <v>343</v>
      </c>
      <c r="E69" s="27" t="s">
        <v>411</v>
      </c>
      <c r="F69" s="27" t="s">
        <v>509</v>
      </c>
      <c r="G69" s="29">
        <v>56440.800000000003</v>
      </c>
      <c r="H69" s="29">
        <v>56440.800000000003</v>
      </c>
      <c r="I69" s="18">
        <f t="shared" si="1"/>
        <v>0</v>
      </c>
      <c r="J69" s="41" t="s">
        <v>621</v>
      </c>
      <c r="K69" s="20" t="s">
        <v>12</v>
      </c>
      <c r="L69" s="9"/>
    </row>
    <row r="70" spans="2:12" s="4" customFormat="1" x14ac:dyDescent="0.3">
      <c r="B70" s="27" t="s">
        <v>185</v>
      </c>
      <c r="C70" s="28">
        <f t="shared" si="5"/>
        <v>45279</v>
      </c>
      <c r="D70" s="27" t="s">
        <v>46</v>
      </c>
      <c r="E70" s="27" t="s">
        <v>63</v>
      </c>
      <c r="F70" s="27" t="s">
        <v>510</v>
      </c>
      <c r="G70" s="29">
        <v>83750</v>
      </c>
      <c r="H70" s="29">
        <v>83750</v>
      </c>
      <c r="I70" s="18">
        <f t="shared" si="1"/>
        <v>0</v>
      </c>
      <c r="J70" s="41" t="s">
        <v>621</v>
      </c>
      <c r="K70" s="20" t="s">
        <v>12</v>
      </c>
      <c r="L70" s="9"/>
    </row>
    <row r="71" spans="2:12" s="4" customFormat="1" x14ac:dyDescent="0.3">
      <c r="B71" s="27" t="s">
        <v>186</v>
      </c>
      <c r="C71" s="28">
        <f t="shared" si="5"/>
        <v>45279</v>
      </c>
      <c r="D71" s="27" t="s">
        <v>86</v>
      </c>
      <c r="E71" s="27" t="s">
        <v>105</v>
      </c>
      <c r="F71" s="27" t="s">
        <v>510</v>
      </c>
      <c r="G71" s="29">
        <v>30250</v>
      </c>
      <c r="H71" s="29">
        <v>30250</v>
      </c>
      <c r="I71" s="18">
        <f t="shared" si="1"/>
        <v>0</v>
      </c>
      <c r="J71" s="41" t="s">
        <v>621</v>
      </c>
      <c r="K71" s="20" t="s">
        <v>12</v>
      </c>
      <c r="L71" s="9"/>
    </row>
    <row r="72" spans="2:12" s="4" customFormat="1" x14ac:dyDescent="0.3">
      <c r="B72" s="27" t="s">
        <v>187</v>
      </c>
      <c r="C72" s="28">
        <f t="shared" si="5"/>
        <v>45279</v>
      </c>
      <c r="D72" s="27" t="s">
        <v>52</v>
      </c>
      <c r="E72" s="27" t="s">
        <v>69</v>
      </c>
      <c r="F72" s="27" t="s">
        <v>510</v>
      </c>
      <c r="G72" s="29">
        <v>160000</v>
      </c>
      <c r="H72" s="29">
        <v>160000</v>
      </c>
      <c r="I72" s="18">
        <f t="shared" si="1"/>
        <v>0</v>
      </c>
      <c r="J72" s="41" t="s">
        <v>621</v>
      </c>
      <c r="K72" s="20" t="s">
        <v>12</v>
      </c>
      <c r="L72" s="9"/>
    </row>
    <row r="73" spans="2:12" s="4" customFormat="1" x14ac:dyDescent="0.3">
      <c r="B73" s="27" t="s">
        <v>188</v>
      </c>
      <c r="C73" s="28">
        <f t="shared" si="5"/>
        <v>45279</v>
      </c>
      <c r="D73" s="27" t="s">
        <v>40</v>
      </c>
      <c r="E73" s="27" t="s">
        <v>59</v>
      </c>
      <c r="F73" s="27" t="s">
        <v>510</v>
      </c>
      <c r="G73" s="29">
        <v>59000</v>
      </c>
      <c r="H73" s="29">
        <v>59000</v>
      </c>
      <c r="I73" s="18">
        <f t="shared" si="1"/>
        <v>0</v>
      </c>
      <c r="J73" s="41" t="s">
        <v>621</v>
      </c>
      <c r="K73" s="20" t="s">
        <v>12</v>
      </c>
      <c r="L73" s="9"/>
    </row>
    <row r="74" spans="2:12" s="4" customFormat="1" x14ac:dyDescent="0.3">
      <c r="B74" s="27" t="s">
        <v>189</v>
      </c>
      <c r="C74" s="28">
        <f t="shared" si="5"/>
        <v>45279</v>
      </c>
      <c r="D74" s="27" t="s">
        <v>47</v>
      </c>
      <c r="E74" s="27" t="s">
        <v>64</v>
      </c>
      <c r="F74" s="27" t="s">
        <v>510</v>
      </c>
      <c r="G74" s="29">
        <v>174500</v>
      </c>
      <c r="H74" s="29">
        <v>174500</v>
      </c>
      <c r="I74" s="18">
        <f t="shared" si="1"/>
        <v>0</v>
      </c>
      <c r="J74" s="41" t="s">
        <v>621</v>
      </c>
      <c r="K74" s="20" t="s">
        <v>12</v>
      </c>
      <c r="L74" s="9"/>
    </row>
    <row r="75" spans="2:12" s="4" customFormat="1" x14ac:dyDescent="0.3">
      <c r="B75" s="27" t="s">
        <v>190</v>
      </c>
      <c r="C75" s="28">
        <f t="shared" si="5"/>
        <v>45279</v>
      </c>
      <c r="D75" s="27" t="s">
        <v>41</v>
      </c>
      <c r="E75" s="27" t="s">
        <v>60</v>
      </c>
      <c r="F75" s="27" t="s">
        <v>510</v>
      </c>
      <c r="G75" s="29">
        <v>77500</v>
      </c>
      <c r="H75" s="29">
        <v>77500</v>
      </c>
      <c r="I75" s="18">
        <f t="shared" ref="I75:I170" si="6">+G75-H75</f>
        <v>0</v>
      </c>
      <c r="J75" s="41" t="s">
        <v>621</v>
      </c>
      <c r="K75" s="20" t="s">
        <v>12</v>
      </c>
      <c r="L75" s="9"/>
    </row>
    <row r="76" spans="2:12" s="4" customFormat="1" x14ac:dyDescent="0.3">
      <c r="B76" s="27" t="s">
        <v>191</v>
      </c>
      <c r="C76" s="28">
        <f t="shared" si="5"/>
        <v>45279</v>
      </c>
      <c r="D76" s="27" t="s">
        <v>50</v>
      </c>
      <c r="E76" s="27" t="s">
        <v>67</v>
      </c>
      <c r="F76" s="27" t="s">
        <v>510</v>
      </c>
      <c r="G76" s="29">
        <v>47500</v>
      </c>
      <c r="H76" s="29">
        <v>47500</v>
      </c>
      <c r="I76" s="18">
        <f t="shared" si="6"/>
        <v>0</v>
      </c>
      <c r="J76" s="41" t="s">
        <v>621</v>
      </c>
      <c r="K76" s="20" t="s">
        <v>12</v>
      </c>
      <c r="L76" s="9"/>
    </row>
    <row r="77" spans="2:12" s="4" customFormat="1" x14ac:dyDescent="0.3">
      <c r="B77" s="27" t="s">
        <v>192</v>
      </c>
      <c r="C77" s="28">
        <f t="shared" si="5"/>
        <v>45279</v>
      </c>
      <c r="D77" s="27" t="s">
        <v>49</v>
      </c>
      <c r="E77" s="27" t="s">
        <v>66</v>
      </c>
      <c r="F77" s="27" t="s">
        <v>510</v>
      </c>
      <c r="G77" s="29">
        <v>167500</v>
      </c>
      <c r="H77" s="29">
        <v>167500</v>
      </c>
      <c r="I77" s="18">
        <f t="shared" si="6"/>
        <v>0</v>
      </c>
      <c r="J77" s="41" t="s">
        <v>621</v>
      </c>
      <c r="K77" s="20" t="s">
        <v>12</v>
      </c>
      <c r="L77" s="9"/>
    </row>
    <row r="78" spans="2:12" s="4" customFormat="1" x14ac:dyDescent="0.3">
      <c r="B78" s="27" t="s">
        <v>193</v>
      </c>
      <c r="C78" s="28">
        <f t="shared" si="5"/>
        <v>45279</v>
      </c>
      <c r="D78" s="27" t="s">
        <v>87</v>
      </c>
      <c r="E78" s="27" t="s">
        <v>106</v>
      </c>
      <c r="F78" s="27" t="s">
        <v>510</v>
      </c>
      <c r="G78" s="29">
        <v>59000</v>
      </c>
      <c r="H78" s="29">
        <v>59000</v>
      </c>
      <c r="I78" s="18">
        <f t="shared" si="6"/>
        <v>0</v>
      </c>
      <c r="J78" s="41" t="s">
        <v>621</v>
      </c>
      <c r="K78" s="20" t="s">
        <v>12</v>
      </c>
      <c r="L78" s="9"/>
    </row>
    <row r="79" spans="2:12" s="4" customFormat="1" x14ac:dyDescent="0.3">
      <c r="B79" s="27" t="s">
        <v>78</v>
      </c>
      <c r="C79" s="28">
        <f t="shared" si="5"/>
        <v>45279</v>
      </c>
      <c r="D79" s="27" t="s">
        <v>88</v>
      </c>
      <c r="E79" s="27" t="s">
        <v>107</v>
      </c>
      <c r="F79" s="27" t="s">
        <v>510</v>
      </c>
      <c r="G79" s="29">
        <v>163250</v>
      </c>
      <c r="H79" s="29">
        <v>163250</v>
      </c>
      <c r="I79" s="18">
        <f t="shared" si="6"/>
        <v>0</v>
      </c>
      <c r="J79" s="41" t="s">
        <v>621</v>
      </c>
      <c r="K79" s="20" t="s">
        <v>12</v>
      </c>
      <c r="L79" s="9"/>
    </row>
    <row r="80" spans="2:12" s="4" customFormat="1" x14ac:dyDescent="0.3">
      <c r="B80" s="27" t="s">
        <v>194</v>
      </c>
      <c r="C80" s="28">
        <f t="shared" si="5"/>
        <v>45279</v>
      </c>
      <c r="D80" s="27" t="s">
        <v>42</v>
      </c>
      <c r="E80" s="27" t="s">
        <v>61</v>
      </c>
      <c r="F80" s="27" t="s">
        <v>510</v>
      </c>
      <c r="G80" s="29">
        <v>30250</v>
      </c>
      <c r="H80" s="29">
        <v>30250</v>
      </c>
      <c r="I80" s="18">
        <f t="shared" si="6"/>
        <v>0</v>
      </c>
      <c r="J80" s="41" t="s">
        <v>621</v>
      </c>
      <c r="K80" s="20" t="s">
        <v>12</v>
      </c>
      <c r="L80" s="9"/>
    </row>
    <row r="81" spans="2:12" s="4" customFormat="1" x14ac:dyDescent="0.3">
      <c r="B81" s="27" t="s">
        <v>195</v>
      </c>
      <c r="C81" s="28">
        <f t="shared" si="5"/>
        <v>45279</v>
      </c>
      <c r="D81" s="27" t="s">
        <v>93</v>
      </c>
      <c r="E81" s="27" t="s">
        <v>112</v>
      </c>
      <c r="F81" s="27" t="s">
        <v>510</v>
      </c>
      <c r="G81" s="29">
        <v>140000</v>
      </c>
      <c r="H81" s="29">
        <v>140000</v>
      </c>
      <c r="I81" s="18">
        <f t="shared" si="6"/>
        <v>0</v>
      </c>
      <c r="J81" s="41" t="s">
        <v>621</v>
      </c>
      <c r="K81" s="20" t="s">
        <v>12</v>
      </c>
      <c r="L81" s="9"/>
    </row>
    <row r="82" spans="2:12" s="4" customFormat="1" x14ac:dyDescent="0.3">
      <c r="B82" s="27" t="s">
        <v>196</v>
      </c>
      <c r="C82" s="28">
        <f t="shared" si="5"/>
        <v>45279</v>
      </c>
      <c r="D82" s="27" t="s">
        <v>43</v>
      </c>
      <c r="E82" s="27" t="s">
        <v>62</v>
      </c>
      <c r="F82" s="27" t="s">
        <v>510</v>
      </c>
      <c r="G82" s="29">
        <v>135000</v>
      </c>
      <c r="H82" s="29">
        <v>135000</v>
      </c>
      <c r="I82" s="18">
        <f t="shared" si="6"/>
        <v>0</v>
      </c>
      <c r="J82" s="41" t="s">
        <v>621</v>
      </c>
      <c r="K82" s="20" t="s">
        <v>12</v>
      </c>
      <c r="L82" s="9"/>
    </row>
    <row r="83" spans="2:12" s="4" customFormat="1" x14ac:dyDescent="0.3">
      <c r="B83" s="27" t="s">
        <v>84</v>
      </c>
      <c r="C83" s="28">
        <f t="shared" si="5"/>
        <v>45279</v>
      </c>
      <c r="D83" s="27" t="s">
        <v>51</v>
      </c>
      <c r="E83" s="27" t="s">
        <v>68</v>
      </c>
      <c r="F83" s="27" t="s">
        <v>510</v>
      </c>
      <c r="G83" s="29">
        <v>47500</v>
      </c>
      <c r="H83" s="29">
        <v>47500</v>
      </c>
      <c r="I83" s="18">
        <f t="shared" si="6"/>
        <v>0</v>
      </c>
      <c r="J83" s="41" t="s">
        <v>621</v>
      </c>
      <c r="K83" s="20" t="s">
        <v>12</v>
      </c>
      <c r="L83" s="9"/>
    </row>
    <row r="84" spans="2:12" s="4" customFormat="1" x14ac:dyDescent="0.3">
      <c r="B84" s="27" t="s">
        <v>197</v>
      </c>
      <c r="C84" s="28">
        <f t="shared" si="5"/>
        <v>45279</v>
      </c>
      <c r="D84" s="27" t="s">
        <v>48</v>
      </c>
      <c r="E84" s="27" t="s">
        <v>65</v>
      </c>
      <c r="F84" s="27" t="s">
        <v>510</v>
      </c>
      <c r="G84" s="29">
        <v>65625</v>
      </c>
      <c r="H84" s="29">
        <v>65625</v>
      </c>
      <c r="I84" s="18">
        <f t="shared" si="6"/>
        <v>0</v>
      </c>
      <c r="J84" s="41" t="s">
        <v>621</v>
      </c>
      <c r="K84" s="20" t="s">
        <v>12</v>
      </c>
      <c r="L84" s="9"/>
    </row>
    <row r="85" spans="2:12" s="4" customFormat="1" x14ac:dyDescent="0.3">
      <c r="B85" s="27" t="s">
        <v>198</v>
      </c>
      <c r="C85" s="28">
        <f t="shared" si="5"/>
        <v>45279</v>
      </c>
      <c r="D85" s="27" t="s">
        <v>48</v>
      </c>
      <c r="E85" s="27" t="s">
        <v>65</v>
      </c>
      <c r="F85" s="27" t="s">
        <v>511</v>
      </c>
      <c r="G85" s="29">
        <v>25000</v>
      </c>
      <c r="H85" s="29">
        <v>25000</v>
      </c>
      <c r="I85" s="18">
        <f t="shared" si="6"/>
        <v>0</v>
      </c>
      <c r="J85" s="41" t="s">
        <v>621</v>
      </c>
      <c r="K85" s="20" t="s">
        <v>12</v>
      </c>
      <c r="L85" s="9"/>
    </row>
    <row r="86" spans="2:12" s="4" customFormat="1" x14ac:dyDescent="0.3">
      <c r="B86" s="27" t="s">
        <v>199</v>
      </c>
      <c r="C86" s="28">
        <f t="shared" si="5"/>
        <v>45279</v>
      </c>
      <c r="D86" s="27" t="s">
        <v>48</v>
      </c>
      <c r="E86" s="27" t="s">
        <v>65</v>
      </c>
      <c r="F86" s="27" t="s">
        <v>512</v>
      </c>
      <c r="G86" s="29">
        <v>120000</v>
      </c>
      <c r="H86" s="29">
        <v>120000</v>
      </c>
      <c r="I86" s="18">
        <f t="shared" si="6"/>
        <v>0</v>
      </c>
      <c r="J86" s="41" t="s">
        <v>621</v>
      </c>
      <c r="K86" s="20" t="s">
        <v>12</v>
      </c>
      <c r="L86" s="9"/>
    </row>
    <row r="87" spans="2:12" s="4" customFormat="1" x14ac:dyDescent="0.3">
      <c r="B87" s="27" t="s">
        <v>200</v>
      </c>
      <c r="C87" s="28">
        <f t="shared" si="5"/>
        <v>45279</v>
      </c>
      <c r="D87" s="27" t="s">
        <v>328</v>
      </c>
      <c r="E87" s="27" t="s">
        <v>396</v>
      </c>
      <c r="F87" s="27" t="s">
        <v>513</v>
      </c>
      <c r="G87" s="29">
        <v>2580</v>
      </c>
      <c r="H87" s="29">
        <v>2580</v>
      </c>
      <c r="I87" s="18">
        <f t="shared" si="6"/>
        <v>0</v>
      </c>
      <c r="J87" s="41" t="s">
        <v>621</v>
      </c>
      <c r="K87" s="20" t="s">
        <v>12</v>
      </c>
      <c r="L87" s="9"/>
    </row>
    <row r="88" spans="2:12" s="4" customFormat="1" x14ac:dyDescent="0.3">
      <c r="B88" s="27" t="s">
        <v>201</v>
      </c>
      <c r="C88" s="28">
        <f t="shared" si="5"/>
        <v>45279</v>
      </c>
      <c r="D88" s="27" t="s">
        <v>328</v>
      </c>
      <c r="E88" s="27" t="s">
        <v>396</v>
      </c>
      <c r="F88" s="27" t="s">
        <v>513</v>
      </c>
      <c r="G88" s="29">
        <v>1800</v>
      </c>
      <c r="H88" s="29">
        <v>1800</v>
      </c>
      <c r="I88" s="18">
        <f t="shared" si="6"/>
        <v>0</v>
      </c>
      <c r="J88" s="41" t="s">
        <v>621</v>
      </c>
      <c r="K88" s="20" t="s">
        <v>12</v>
      </c>
      <c r="L88" s="9"/>
    </row>
    <row r="89" spans="2:12" s="4" customFormat="1" x14ac:dyDescent="0.3">
      <c r="B89" s="27" t="s">
        <v>202</v>
      </c>
      <c r="C89" s="28">
        <f t="shared" si="5"/>
        <v>45279</v>
      </c>
      <c r="D89" s="27" t="s">
        <v>328</v>
      </c>
      <c r="E89" s="27" t="s">
        <v>396</v>
      </c>
      <c r="F89" s="27" t="s">
        <v>513</v>
      </c>
      <c r="G89" s="29">
        <v>2820</v>
      </c>
      <c r="H89" s="29">
        <v>2820</v>
      </c>
      <c r="I89" s="18">
        <f t="shared" si="6"/>
        <v>0</v>
      </c>
      <c r="J89" s="41" t="s">
        <v>621</v>
      </c>
      <c r="K89" s="20" t="s">
        <v>12</v>
      </c>
      <c r="L89" s="9"/>
    </row>
    <row r="90" spans="2:12" s="4" customFormat="1" x14ac:dyDescent="0.3">
      <c r="B90" s="27" t="s">
        <v>203</v>
      </c>
      <c r="C90" s="28">
        <f t="shared" si="5"/>
        <v>45279</v>
      </c>
      <c r="D90" s="27" t="s">
        <v>328</v>
      </c>
      <c r="E90" s="27" t="s">
        <v>396</v>
      </c>
      <c r="F90" s="27" t="s">
        <v>514</v>
      </c>
      <c r="G90" s="29">
        <v>2520</v>
      </c>
      <c r="H90" s="29">
        <v>2520</v>
      </c>
      <c r="I90" s="18">
        <f t="shared" si="6"/>
        <v>0</v>
      </c>
      <c r="J90" s="41" t="s">
        <v>621</v>
      </c>
      <c r="K90" s="20" t="s">
        <v>12</v>
      </c>
      <c r="L90" s="9"/>
    </row>
    <row r="91" spans="2:12" s="4" customFormat="1" x14ac:dyDescent="0.3">
      <c r="B91" s="27" t="s">
        <v>204</v>
      </c>
      <c r="C91" s="28">
        <f t="shared" si="5"/>
        <v>45279</v>
      </c>
      <c r="D91" s="27" t="s">
        <v>344</v>
      </c>
      <c r="E91" s="27" t="s">
        <v>412</v>
      </c>
      <c r="F91" s="27" t="s">
        <v>515</v>
      </c>
      <c r="G91" s="29">
        <v>23600</v>
      </c>
      <c r="H91" s="29">
        <v>23600</v>
      </c>
      <c r="I91" s="18">
        <f t="shared" si="6"/>
        <v>0</v>
      </c>
      <c r="J91" s="41" t="s">
        <v>621</v>
      </c>
      <c r="K91" s="20" t="s">
        <v>12</v>
      </c>
      <c r="L91" s="9"/>
    </row>
    <row r="92" spans="2:12" s="4" customFormat="1" x14ac:dyDescent="0.3">
      <c r="B92" s="27" t="s">
        <v>205</v>
      </c>
      <c r="C92" s="28">
        <f t="shared" si="5"/>
        <v>45279</v>
      </c>
      <c r="D92" s="27" t="s">
        <v>345</v>
      </c>
      <c r="E92" s="27" t="s">
        <v>57</v>
      </c>
      <c r="F92" s="27" t="s">
        <v>516</v>
      </c>
      <c r="G92" s="29">
        <v>15000</v>
      </c>
      <c r="H92" s="29">
        <v>15000</v>
      </c>
      <c r="I92" s="18">
        <f t="shared" si="6"/>
        <v>0</v>
      </c>
      <c r="J92" s="41" t="s">
        <v>621</v>
      </c>
      <c r="K92" s="20" t="s">
        <v>12</v>
      </c>
      <c r="L92" s="9"/>
    </row>
    <row r="93" spans="2:12" s="4" customFormat="1" x14ac:dyDescent="0.3">
      <c r="B93" s="27" t="s">
        <v>82</v>
      </c>
      <c r="C93" s="28">
        <f t="shared" si="5"/>
        <v>45279</v>
      </c>
      <c r="D93" s="27" t="s">
        <v>345</v>
      </c>
      <c r="E93" s="27" t="s">
        <v>57</v>
      </c>
      <c r="F93" s="27" t="s">
        <v>510</v>
      </c>
      <c r="G93" s="29">
        <v>65625</v>
      </c>
      <c r="H93" s="29">
        <v>65625</v>
      </c>
      <c r="I93" s="18">
        <f t="shared" si="6"/>
        <v>0</v>
      </c>
      <c r="J93" s="41" t="s">
        <v>621</v>
      </c>
      <c r="K93" s="20" t="s">
        <v>12</v>
      </c>
      <c r="L93" s="9"/>
    </row>
    <row r="94" spans="2:12" s="4" customFormat="1" x14ac:dyDescent="0.3">
      <c r="B94" s="27" t="s">
        <v>206</v>
      </c>
      <c r="C94" s="28">
        <f t="shared" si="5"/>
        <v>45279</v>
      </c>
      <c r="D94" s="27" t="s">
        <v>346</v>
      </c>
      <c r="E94" s="27" t="s">
        <v>413</v>
      </c>
      <c r="F94" s="27" t="s">
        <v>517</v>
      </c>
      <c r="G94" s="29">
        <v>202960</v>
      </c>
      <c r="H94" s="29">
        <v>202960</v>
      </c>
      <c r="I94" s="18">
        <f t="shared" si="6"/>
        <v>0</v>
      </c>
      <c r="J94" s="41" t="s">
        <v>621</v>
      </c>
      <c r="K94" s="20" t="s">
        <v>12</v>
      </c>
      <c r="L94" s="9"/>
    </row>
    <row r="95" spans="2:12" s="4" customFormat="1" x14ac:dyDescent="0.3">
      <c r="B95" s="27" t="s">
        <v>207</v>
      </c>
      <c r="C95" s="28">
        <f t="shared" si="5"/>
        <v>45279</v>
      </c>
      <c r="D95" s="27" t="s">
        <v>18</v>
      </c>
      <c r="E95" s="27" t="s">
        <v>25</v>
      </c>
      <c r="F95" s="27" t="s">
        <v>518</v>
      </c>
      <c r="G95" s="29">
        <v>8021</v>
      </c>
      <c r="H95" s="29">
        <v>8021</v>
      </c>
      <c r="I95" s="18">
        <f t="shared" si="6"/>
        <v>0</v>
      </c>
      <c r="J95" s="41" t="s">
        <v>621</v>
      </c>
      <c r="K95" s="20" t="s">
        <v>12</v>
      </c>
      <c r="L95" s="9"/>
    </row>
    <row r="96" spans="2:12" s="4" customFormat="1" x14ac:dyDescent="0.3">
      <c r="B96" s="27" t="s">
        <v>208</v>
      </c>
      <c r="C96" s="28">
        <f t="shared" si="5"/>
        <v>45279</v>
      </c>
      <c r="D96" s="27" t="s">
        <v>36</v>
      </c>
      <c r="E96" s="27" t="s">
        <v>55</v>
      </c>
      <c r="F96" s="27" t="s">
        <v>510</v>
      </c>
      <c r="G96" s="29">
        <v>212500</v>
      </c>
      <c r="H96" s="29">
        <v>212500</v>
      </c>
      <c r="I96" s="18">
        <f t="shared" si="6"/>
        <v>0</v>
      </c>
      <c r="J96" s="41" t="s">
        <v>621</v>
      </c>
      <c r="K96" s="20" t="s">
        <v>12</v>
      </c>
      <c r="L96" s="9"/>
    </row>
    <row r="97" spans="2:12" s="4" customFormat="1" x14ac:dyDescent="0.3">
      <c r="B97" s="27" t="s">
        <v>209</v>
      </c>
      <c r="C97" s="28">
        <f t="shared" si="5"/>
        <v>45279</v>
      </c>
      <c r="D97" s="27" t="s">
        <v>21</v>
      </c>
      <c r="E97" s="27" t="s">
        <v>26</v>
      </c>
      <c r="F97" s="27" t="s">
        <v>519</v>
      </c>
      <c r="G97" s="29">
        <v>298223.75</v>
      </c>
      <c r="H97" s="29">
        <v>298223.75</v>
      </c>
      <c r="I97" s="18">
        <f t="shared" si="6"/>
        <v>0</v>
      </c>
      <c r="J97" s="41" t="s">
        <v>621</v>
      </c>
      <c r="K97" s="20" t="s">
        <v>12</v>
      </c>
      <c r="L97" s="9"/>
    </row>
    <row r="98" spans="2:12" s="4" customFormat="1" x14ac:dyDescent="0.3">
      <c r="B98" s="27" t="s">
        <v>81</v>
      </c>
      <c r="C98" s="28">
        <f t="shared" si="5"/>
        <v>45279</v>
      </c>
      <c r="D98" s="27" t="s">
        <v>35</v>
      </c>
      <c r="E98" s="27" t="s">
        <v>54</v>
      </c>
      <c r="F98" s="27" t="s">
        <v>520</v>
      </c>
      <c r="G98" s="29">
        <v>318600</v>
      </c>
      <c r="H98" s="29">
        <v>318600</v>
      </c>
      <c r="I98" s="18">
        <f t="shared" si="6"/>
        <v>0</v>
      </c>
      <c r="J98" s="41" t="s">
        <v>621</v>
      </c>
      <c r="K98" s="20" t="s">
        <v>12</v>
      </c>
      <c r="L98" s="9"/>
    </row>
    <row r="99" spans="2:12" s="4" customFormat="1" x14ac:dyDescent="0.3">
      <c r="B99" s="27" t="s">
        <v>210</v>
      </c>
      <c r="C99" s="28">
        <f t="shared" ref="C99:C128" si="7">DATE(2023,12,19)</f>
        <v>45279</v>
      </c>
      <c r="D99" s="27" t="s">
        <v>102</v>
      </c>
      <c r="E99" s="27" t="s">
        <v>121</v>
      </c>
      <c r="F99" s="27" t="s">
        <v>521</v>
      </c>
      <c r="G99" s="29">
        <v>8260</v>
      </c>
      <c r="H99" s="29">
        <v>8260</v>
      </c>
      <c r="I99" s="18">
        <f t="shared" si="6"/>
        <v>0</v>
      </c>
      <c r="J99" s="41" t="s">
        <v>621</v>
      </c>
      <c r="K99" s="20" t="s">
        <v>12</v>
      </c>
      <c r="L99" s="9"/>
    </row>
    <row r="100" spans="2:12" s="4" customFormat="1" x14ac:dyDescent="0.3">
      <c r="B100" s="27" t="s">
        <v>195</v>
      </c>
      <c r="C100" s="28">
        <f t="shared" si="7"/>
        <v>45279</v>
      </c>
      <c r="D100" s="27" t="s">
        <v>39</v>
      </c>
      <c r="E100" s="27" t="s">
        <v>58</v>
      </c>
      <c r="F100" s="27" t="s">
        <v>510</v>
      </c>
      <c r="G100" s="29">
        <v>212500</v>
      </c>
      <c r="H100" s="29">
        <v>212500</v>
      </c>
      <c r="I100" s="18">
        <f t="shared" si="6"/>
        <v>0</v>
      </c>
      <c r="J100" s="41" t="s">
        <v>621</v>
      </c>
      <c r="K100" s="20" t="s">
        <v>12</v>
      </c>
      <c r="L100" s="9"/>
    </row>
    <row r="101" spans="2:12" s="4" customFormat="1" x14ac:dyDescent="0.3">
      <c r="B101" s="27" t="s">
        <v>211</v>
      </c>
      <c r="C101" s="28">
        <f t="shared" si="7"/>
        <v>45279</v>
      </c>
      <c r="D101" s="27" t="s">
        <v>94</v>
      </c>
      <c r="E101" s="27" t="s">
        <v>113</v>
      </c>
      <c r="F101" s="27" t="s">
        <v>522</v>
      </c>
      <c r="G101" s="29">
        <v>71036</v>
      </c>
      <c r="H101" s="29">
        <v>71036</v>
      </c>
      <c r="I101" s="18">
        <f t="shared" si="6"/>
        <v>0</v>
      </c>
      <c r="J101" s="41" t="s">
        <v>621</v>
      </c>
      <c r="K101" s="20" t="s">
        <v>12</v>
      </c>
      <c r="L101" s="9"/>
    </row>
    <row r="102" spans="2:12" s="4" customFormat="1" x14ac:dyDescent="0.3">
      <c r="B102" s="27" t="s">
        <v>212</v>
      </c>
      <c r="C102" s="28">
        <f t="shared" si="7"/>
        <v>45279</v>
      </c>
      <c r="D102" s="27" t="s">
        <v>101</v>
      </c>
      <c r="E102" s="27" t="s">
        <v>120</v>
      </c>
      <c r="F102" s="27" t="s">
        <v>523</v>
      </c>
      <c r="G102" s="29">
        <v>810</v>
      </c>
      <c r="H102" s="29">
        <v>810</v>
      </c>
      <c r="I102" s="18">
        <f t="shared" si="6"/>
        <v>0</v>
      </c>
      <c r="J102" s="41" t="s">
        <v>621</v>
      </c>
      <c r="K102" s="20" t="s">
        <v>12</v>
      </c>
      <c r="L102" s="9"/>
    </row>
    <row r="103" spans="2:12" s="4" customFormat="1" x14ac:dyDescent="0.3">
      <c r="B103" s="27" t="s">
        <v>213</v>
      </c>
      <c r="C103" s="28">
        <f t="shared" si="7"/>
        <v>45279</v>
      </c>
      <c r="D103" s="27" t="s">
        <v>347</v>
      </c>
      <c r="E103" s="27" t="s">
        <v>414</v>
      </c>
      <c r="F103" s="27" t="s">
        <v>124</v>
      </c>
      <c r="G103" s="29">
        <v>117500</v>
      </c>
      <c r="H103" s="29">
        <v>117500</v>
      </c>
      <c r="I103" s="18">
        <f t="shared" si="6"/>
        <v>0</v>
      </c>
      <c r="J103" s="41" t="s">
        <v>621</v>
      </c>
      <c r="K103" s="20" t="s">
        <v>12</v>
      </c>
      <c r="L103" s="9"/>
    </row>
    <row r="104" spans="2:12" s="4" customFormat="1" x14ac:dyDescent="0.3">
      <c r="B104" s="27" t="s">
        <v>214</v>
      </c>
      <c r="C104" s="28">
        <f t="shared" si="7"/>
        <v>45279</v>
      </c>
      <c r="D104" s="27" t="s">
        <v>347</v>
      </c>
      <c r="E104" s="27" t="s">
        <v>414</v>
      </c>
      <c r="F104" s="27" t="s">
        <v>510</v>
      </c>
      <c r="G104" s="29">
        <v>63125</v>
      </c>
      <c r="H104" s="29">
        <v>63125</v>
      </c>
      <c r="I104" s="18">
        <f t="shared" si="6"/>
        <v>0</v>
      </c>
      <c r="J104" s="41" t="s">
        <v>621</v>
      </c>
      <c r="K104" s="20" t="s">
        <v>12</v>
      </c>
      <c r="L104" s="9"/>
    </row>
    <row r="105" spans="2:12" s="4" customFormat="1" x14ac:dyDescent="0.3">
      <c r="B105" s="27" t="s">
        <v>215</v>
      </c>
      <c r="C105" s="28">
        <f t="shared" si="7"/>
        <v>45279</v>
      </c>
      <c r="D105" s="27" t="s">
        <v>22</v>
      </c>
      <c r="E105" s="27" t="s">
        <v>28</v>
      </c>
      <c r="F105" s="27" t="s">
        <v>524</v>
      </c>
      <c r="G105" s="29">
        <v>258321.65</v>
      </c>
      <c r="H105" s="29">
        <v>258321.65</v>
      </c>
      <c r="I105" s="18">
        <f t="shared" si="6"/>
        <v>0</v>
      </c>
      <c r="J105" s="41" t="s">
        <v>621</v>
      </c>
      <c r="K105" s="20" t="s">
        <v>12</v>
      </c>
      <c r="L105" s="9"/>
    </row>
    <row r="106" spans="2:12" s="4" customFormat="1" x14ac:dyDescent="0.3">
      <c r="B106" s="27" t="s">
        <v>216</v>
      </c>
      <c r="C106" s="28">
        <f t="shared" si="7"/>
        <v>45279</v>
      </c>
      <c r="D106" s="27" t="s">
        <v>96</v>
      </c>
      <c r="E106" s="27" t="s">
        <v>115</v>
      </c>
      <c r="F106" s="27" t="s">
        <v>525</v>
      </c>
      <c r="G106" s="29">
        <v>35596.71</v>
      </c>
      <c r="H106" s="29">
        <v>35596.71</v>
      </c>
      <c r="I106" s="18">
        <f t="shared" si="6"/>
        <v>0</v>
      </c>
      <c r="J106" s="41" t="s">
        <v>621</v>
      </c>
      <c r="K106" s="20" t="s">
        <v>12</v>
      </c>
      <c r="L106" s="9"/>
    </row>
    <row r="107" spans="2:12" s="4" customFormat="1" x14ac:dyDescent="0.3">
      <c r="B107" s="27" t="s">
        <v>217</v>
      </c>
      <c r="C107" s="28">
        <f t="shared" si="7"/>
        <v>45279</v>
      </c>
      <c r="D107" s="27" t="s">
        <v>348</v>
      </c>
      <c r="E107" s="27" t="s">
        <v>415</v>
      </c>
      <c r="F107" s="27" t="s">
        <v>515</v>
      </c>
      <c r="G107" s="29">
        <v>35400</v>
      </c>
      <c r="H107" s="29">
        <v>35400</v>
      </c>
      <c r="I107" s="18">
        <f t="shared" si="6"/>
        <v>0</v>
      </c>
      <c r="J107" s="41" t="s">
        <v>621</v>
      </c>
      <c r="K107" s="20" t="s">
        <v>12</v>
      </c>
      <c r="L107" s="9"/>
    </row>
    <row r="108" spans="2:12" s="4" customFormat="1" x14ac:dyDescent="0.3">
      <c r="B108" s="27" t="s">
        <v>218</v>
      </c>
      <c r="C108" s="28">
        <f t="shared" si="7"/>
        <v>45279</v>
      </c>
      <c r="D108" s="27" t="s">
        <v>349</v>
      </c>
      <c r="E108" s="27" t="s">
        <v>416</v>
      </c>
      <c r="F108" s="27" t="s">
        <v>526</v>
      </c>
      <c r="G108" s="29">
        <v>184799.97</v>
      </c>
      <c r="H108" s="29">
        <v>184799.97</v>
      </c>
      <c r="I108" s="18">
        <f t="shared" si="6"/>
        <v>0</v>
      </c>
      <c r="J108" s="41" t="s">
        <v>621</v>
      </c>
      <c r="K108" s="20" t="s">
        <v>12</v>
      </c>
      <c r="L108" s="9"/>
    </row>
    <row r="109" spans="2:12" s="4" customFormat="1" x14ac:dyDescent="0.3">
      <c r="B109" s="27" t="s">
        <v>219</v>
      </c>
      <c r="C109" s="28">
        <f t="shared" si="7"/>
        <v>45279</v>
      </c>
      <c r="D109" s="27" t="s">
        <v>350</v>
      </c>
      <c r="E109" s="27" t="s">
        <v>417</v>
      </c>
      <c r="F109" s="27" t="s">
        <v>527</v>
      </c>
      <c r="G109" s="29">
        <v>35400</v>
      </c>
      <c r="H109" s="29">
        <v>35400</v>
      </c>
      <c r="I109" s="18">
        <f t="shared" si="6"/>
        <v>0</v>
      </c>
      <c r="J109" s="41" t="s">
        <v>621</v>
      </c>
      <c r="K109" s="20" t="s">
        <v>12</v>
      </c>
      <c r="L109" s="9"/>
    </row>
    <row r="110" spans="2:12" s="4" customFormat="1" x14ac:dyDescent="0.3">
      <c r="B110" s="27" t="s">
        <v>220</v>
      </c>
      <c r="C110" s="28">
        <f t="shared" si="7"/>
        <v>45279</v>
      </c>
      <c r="D110" s="27" t="s">
        <v>38</v>
      </c>
      <c r="E110" s="27" t="s">
        <v>32</v>
      </c>
      <c r="F110" s="27" t="s">
        <v>528</v>
      </c>
      <c r="G110" s="29">
        <v>50000</v>
      </c>
      <c r="H110" s="29">
        <v>50000</v>
      </c>
      <c r="I110" s="18">
        <f t="shared" si="6"/>
        <v>0</v>
      </c>
      <c r="J110" s="41" t="s">
        <v>621</v>
      </c>
      <c r="K110" s="20" t="s">
        <v>12</v>
      </c>
      <c r="L110" s="9"/>
    </row>
    <row r="111" spans="2:12" s="4" customFormat="1" x14ac:dyDescent="0.3">
      <c r="B111" s="27" t="s">
        <v>221</v>
      </c>
      <c r="C111" s="28">
        <f t="shared" si="7"/>
        <v>45279</v>
      </c>
      <c r="D111" s="27" t="s">
        <v>351</v>
      </c>
      <c r="E111" s="27" t="s">
        <v>418</v>
      </c>
      <c r="F111" s="27" t="s">
        <v>529</v>
      </c>
      <c r="G111" s="29">
        <v>40000</v>
      </c>
      <c r="H111" s="29">
        <v>40000</v>
      </c>
      <c r="I111" s="18">
        <f t="shared" si="6"/>
        <v>0</v>
      </c>
      <c r="J111" s="41" t="s">
        <v>621</v>
      </c>
      <c r="K111" s="20" t="s">
        <v>12</v>
      </c>
      <c r="L111" s="9"/>
    </row>
    <row r="112" spans="2:12" s="4" customFormat="1" x14ac:dyDescent="0.3">
      <c r="B112" s="27" t="s">
        <v>222</v>
      </c>
      <c r="C112" s="28">
        <f t="shared" si="7"/>
        <v>45279</v>
      </c>
      <c r="D112" s="27" t="s">
        <v>351</v>
      </c>
      <c r="E112" s="27" t="s">
        <v>418</v>
      </c>
      <c r="F112" s="27" t="s">
        <v>530</v>
      </c>
      <c r="G112" s="29">
        <v>40000</v>
      </c>
      <c r="H112" s="29">
        <v>40000</v>
      </c>
      <c r="I112" s="18">
        <f t="shared" si="6"/>
        <v>0</v>
      </c>
      <c r="J112" s="41" t="s">
        <v>621</v>
      </c>
      <c r="K112" s="20" t="s">
        <v>12</v>
      </c>
      <c r="L112" s="9"/>
    </row>
    <row r="113" spans="2:12" s="4" customFormat="1" x14ac:dyDescent="0.3">
      <c r="B113" s="27" t="s">
        <v>223</v>
      </c>
      <c r="C113" s="28">
        <f t="shared" si="7"/>
        <v>45279</v>
      </c>
      <c r="D113" s="27" t="s">
        <v>17</v>
      </c>
      <c r="E113" s="27" t="s">
        <v>24</v>
      </c>
      <c r="F113" s="27" t="s">
        <v>531</v>
      </c>
      <c r="G113" s="29">
        <v>2500</v>
      </c>
      <c r="H113" s="29">
        <v>2500</v>
      </c>
      <c r="I113" s="18">
        <f t="shared" si="6"/>
        <v>0</v>
      </c>
      <c r="J113" s="41" t="s">
        <v>621</v>
      </c>
      <c r="K113" s="20" t="s">
        <v>12</v>
      </c>
      <c r="L113" s="9"/>
    </row>
    <row r="114" spans="2:12" s="4" customFormat="1" x14ac:dyDescent="0.3">
      <c r="B114" s="27" t="s">
        <v>224</v>
      </c>
      <c r="C114" s="28">
        <f t="shared" si="7"/>
        <v>45279</v>
      </c>
      <c r="D114" s="27" t="s">
        <v>352</v>
      </c>
      <c r="E114" s="27" t="s">
        <v>619</v>
      </c>
      <c r="F114" s="27" t="s">
        <v>532</v>
      </c>
      <c r="G114" s="29">
        <v>29500</v>
      </c>
      <c r="H114" s="29">
        <v>29500</v>
      </c>
      <c r="I114" s="18">
        <f t="shared" si="6"/>
        <v>0</v>
      </c>
      <c r="J114" s="41" t="s">
        <v>621</v>
      </c>
      <c r="K114" s="20" t="s">
        <v>12</v>
      </c>
      <c r="L114" s="9"/>
    </row>
    <row r="115" spans="2:12" s="4" customFormat="1" x14ac:dyDescent="0.3">
      <c r="B115" s="27" t="s">
        <v>83</v>
      </c>
      <c r="C115" s="28">
        <f t="shared" si="7"/>
        <v>45279</v>
      </c>
      <c r="D115" s="27" t="s">
        <v>352</v>
      </c>
      <c r="E115" s="27" t="s">
        <v>619</v>
      </c>
      <c r="F115" s="27" t="s">
        <v>533</v>
      </c>
      <c r="G115" s="29">
        <v>29500</v>
      </c>
      <c r="H115" s="29">
        <v>29500</v>
      </c>
      <c r="I115" s="18">
        <f t="shared" si="6"/>
        <v>0</v>
      </c>
      <c r="J115" s="41" t="s">
        <v>621</v>
      </c>
      <c r="K115" s="20" t="s">
        <v>12</v>
      </c>
      <c r="L115" s="9"/>
    </row>
    <row r="116" spans="2:12" s="4" customFormat="1" x14ac:dyDescent="0.3">
      <c r="B116" s="27" t="s">
        <v>225</v>
      </c>
      <c r="C116" s="28">
        <f t="shared" si="7"/>
        <v>45279</v>
      </c>
      <c r="D116" s="27" t="s">
        <v>328</v>
      </c>
      <c r="E116" s="27" t="s">
        <v>396</v>
      </c>
      <c r="F116" s="27" t="s">
        <v>513</v>
      </c>
      <c r="G116" s="29">
        <v>14868</v>
      </c>
      <c r="H116" s="29">
        <v>14868</v>
      </c>
      <c r="I116" s="18">
        <f t="shared" si="6"/>
        <v>0</v>
      </c>
      <c r="J116" s="41" t="s">
        <v>621</v>
      </c>
      <c r="K116" s="20" t="s">
        <v>12</v>
      </c>
      <c r="L116" s="9"/>
    </row>
    <row r="117" spans="2:12" s="4" customFormat="1" x14ac:dyDescent="0.3">
      <c r="B117" s="27" t="s">
        <v>226</v>
      </c>
      <c r="C117" s="28">
        <f t="shared" si="7"/>
        <v>45279</v>
      </c>
      <c r="D117" s="27" t="s">
        <v>19</v>
      </c>
      <c r="E117" s="27" t="s">
        <v>27</v>
      </c>
      <c r="F117" s="27" t="s">
        <v>534</v>
      </c>
      <c r="G117" s="29">
        <v>7114.18</v>
      </c>
      <c r="H117" s="29">
        <v>7114.18</v>
      </c>
      <c r="I117" s="18">
        <f t="shared" si="6"/>
        <v>0</v>
      </c>
      <c r="J117" s="41" t="s">
        <v>621</v>
      </c>
      <c r="K117" s="20" t="s">
        <v>12</v>
      </c>
      <c r="L117" s="9"/>
    </row>
    <row r="118" spans="2:12" s="4" customFormat="1" x14ac:dyDescent="0.3">
      <c r="B118" s="27" t="s">
        <v>227</v>
      </c>
      <c r="C118" s="28">
        <f t="shared" si="7"/>
        <v>45279</v>
      </c>
      <c r="D118" s="27" t="s">
        <v>338</v>
      </c>
      <c r="E118" s="27" t="s">
        <v>406</v>
      </c>
      <c r="F118" s="27" t="s">
        <v>535</v>
      </c>
      <c r="G118" s="29">
        <v>17700</v>
      </c>
      <c r="H118" s="29">
        <v>17700</v>
      </c>
      <c r="I118" s="18">
        <f t="shared" si="6"/>
        <v>0</v>
      </c>
      <c r="J118" s="41" t="s">
        <v>621</v>
      </c>
      <c r="K118" s="20" t="s">
        <v>12</v>
      </c>
      <c r="L118" s="9"/>
    </row>
    <row r="119" spans="2:12" s="4" customFormat="1" x14ac:dyDescent="0.3">
      <c r="B119" s="27" t="s">
        <v>228</v>
      </c>
      <c r="C119" s="28">
        <f t="shared" si="7"/>
        <v>45279</v>
      </c>
      <c r="D119" s="27" t="s">
        <v>74</v>
      </c>
      <c r="E119" s="27" t="s">
        <v>75</v>
      </c>
      <c r="F119" s="27" t="s">
        <v>536</v>
      </c>
      <c r="G119" s="29">
        <v>200541</v>
      </c>
      <c r="H119" s="29">
        <v>200541</v>
      </c>
      <c r="I119" s="18">
        <f t="shared" si="6"/>
        <v>0</v>
      </c>
      <c r="J119" s="41" t="s">
        <v>621</v>
      </c>
      <c r="K119" s="20" t="s">
        <v>12</v>
      </c>
      <c r="L119" s="9"/>
    </row>
    <row r="120" spans="2:12" s="4" customFormat="1" x14ac:dyDescent="0.3">
      <c r="B120" s="27" t="s">
        <v>229</v>
      </c>
      <c r="C120" s="28">
        <f t="shared" si="7"/>
        <v>45279</v>
      </c>
      <c r="D120" s="27" t="s">
        <v>353</v>
      </c>
      <c r="E120" s="27" t="s">
        <v>31</v>
      </c>
      <c r="F120" s="27" t="s">
        <v>537</v>
      </c>
      <c r="G120" s="29">
        <v>69738</v>
      </c>
      <c r="H120" s="29">
        <v>69738</v>
      </c>
      <c r="I120" s="18">
        <f t="shared" si="6"/>
        <v>0</v>
      </c>
      <c r="J120" s="41" t="s">
        <v>621</v>
      </c>
      <c r="K120" s="20" t="s">
        <v>12</v>
      </c>
      <c r="L120" s="9"/>
    </row>
    <row r="121" spans="2:12" s="4" customFormat="1" x14ac:dyDescent="0.3">
      <c r="B121" s="27" t="s">
        <v>230</v>
      </c>
      <c r="C121" s="28">
        <f t="shared" si="7"/>
        <v>45279</v>
      </c>
      <c r="D121" s="27" t="s">
        <v>353</v>
      </c>
      <c r="E121" s="27" t="s">
        <v>31</v>
      </c>
      <c r="F121" s="27" t="s">
        <v>537</v>
      </c>
      <c r="G121" s="29">
        <v>47613</v>
      </c>
      <c r="H121" s="29">
        <v>47613</v>
      </c>
      <c r="I121" s="18">
        <f t="shared" si="6"/>
        <v>0</v>
      </c>
      <c r="J121" s="41" t="s">
        <v>621</v>
      </c>
      <c r="K121" s="20" t="s">
        <v>12</v>
      </c>
      <c r="L121" s="9"/>
    </row>
    <row r="122" spans="2:12" s="4" customFormat="1" x14ac:dyDescent="0.3">
      <c r="B122" s="27" t="s">
        <v>231</v>
      </c>
      <c r="C122" s="28">
        <f t="shared" si="7"/>
        <v>45279</v>
      </c>
      <c r="D122" s="27" t="s">
        <v>353</v>
      </c>
      <c r="E122" s="27" t="s">
        <v>31</v>
      </c>
      <c r="F122" s="27" t="s">
        <v>537</v>
      </c>
      <c r="G122" s="29">
        <v>175112</v>
      </c>
      <c r="H122" s="29">
        <v>175112</v>
      </c>
      <c r="I122" s="18">
        <f t="shared" si="6"/>
        <v>0</v>
      </c>
      <c r="J122" s="41" t="s">
        <v>621</v>
      </c>
      <c r="K122" s="20" t="s">
        <v>12</v>
      </c>
      <c r="L122" s="9"/>
    </row>
    <row r="123" spans="2:12" s="4" customFormat="1" x14ac:dyDescent="0.3">
      <c r="B123" s="27" t="s">
        <v>232</v>
      </c>
      <c r="C123" s="28">
        <f t="shared" si="7"/>
        <v>45279</v>
      </c>
      <c r="D123" s="27" t="s">
        <v>353</v>
      </c>
      <c r="E123" s="27" t="s">
        <v>31</v>
      </c>
      <c r="F123" s="27" t="s">
        <v>537</v>
      </c>
      <c r="G123" s="29">
        <v>2802.5</v>
      </c>
      <c r="H123" s="29">
        <v>2802.5</v>
      </c>
      <c r="I123" s="18">
        <f t="shared" si="6"/>
        <v>0</v>
      </c>
      <c r="J123" s="41" t="s">
        <v>621</v>
      </c>
      <c r="K123" s="20" t="s">
        <v>12</v>
      </c>
      <c r="L123" s="9"/>
    </row>
    <row r="124" spans="2:12" s="4" customFormat="1" x14ac:dyDescent="0.3">
      <c r="B124" s="27" t="s">
        <v>233</v>
      </c>
      <c r="C124" s="28">
        <f t="shared" si="7"/>
        <v>45279</v>
      </c>
      <c r="D124" s="27" t="s">
        <v>353</v>
      </c>
      <c r="E124" s="27" t="s">
        <v>31</v>
      </c>
      <c r="F124" s="27" t="s">
        <v>538</v>
      </c>
      <c r="G124" s="29">
        <v>19676.5</v>
      </c>
      <c r="H124" s="29">
        <v>19676.5</v>
      </c>
      <c r="I124" s="18">
        <f t="shared" si="6"/>
        <v>0</v>
      </c>
      <c r="J124" s="41" t="s">
        <v>621</v>
      </c>
      <c r="K124" s="20" t="s">
        <v>12</v>
      </c>
      <c r="L124" s="9"/>
    </row>
    <row r="125" spans="2:12" s="4" customFormat="1" x14ac:dyDescent="0.3">
      <c r="B125" s="27" t="s">
        <v>234</v>
      </c>
      <c r="C125" s="28">
        <f t="shared" si="7"/>
        <v>45279</v>
      </c>
      <c r="D125" s="27" t="s">
        <v>353</v>
      </c>
      <c r="E125" s="27" t="s">
        <v>31</v>
      </c>
      <c r="F125" s="27" t="s">
        <v>539</v>
      </c>
      <c r="G125" s="29">
        <v>53631</v>
      </c>
      <c r="H125" s="29">
        <v>53631</v>
      </c>
      <c r="I125" s="18">
        <f t="shared" si="6"/>
        <v>0</v>
      </c>
      <c r="J125" s="41" t="s">
        <v>621</v>
      </c>
      <c r="K125" s="20" t="s">
        <v>12</v>
      </c>
      <c r="L125" s="9"/>
    </row>
    <row r="126" spans="2:12" s="4" customFormat="1" x14ac:dyDescent="0.3">
      <c r="B126" s="27" t="s">
        <v>235</v>
      </c>
      <c r="C126" s="28">
        <f t="shared" si="7"/>
        <v>45279</v>
      </c>
      <c r="D126" s="27" t="s">
        <v>354</v>
      </c>
      <c r="E126" s="27" t="s">
        <v>419</v>
      </c>
      <c r="F126" s="27" t="s">
        <v>540</v>
      </c>
      <c r="G126" s="29">
        <v>50000</v>
      </c>
      <c r="H126" s="29">
        <v>50000</v>
      </c>
      <c r="I126" s="18">
        <f t="shared" si="6"/>
        <v>0</v>
      </c>
      <c r="J126" s="41" t="s">
        <v>621</v>
      </c>
      <c r="K126" s="20" t="s">
        <v>12</v>
      </c>
      <c r="L126" s="9"/>
    </row>
    <row r="127" spans="2:12" s="4" customFormat="1" x14ac:dyDescent="0.3">
      <c r="B127" s="27" t="s">
        <v>236</v>
      </c>
      <c r="C127" s="28">
        <f t="shared" si="7"/>
        <v>45279</v>
      </c>
      <c r="D127" s="27" t="s">
        <v>354</v>
      </c>
      <c r="E127" s="27" t="s">
        <v>419</v>
      </c>
      <c r="F127" s="27" t="s">
        <v>541</v>
      </c>
      <c r="G127" s="29">
        <v>50000</v>
      </c>
      <c r="H127" s="29">
        <v>50000</v>
      </c>
      <c r="I127" s="18">
        <f t="shared" si="6"/>
        <v>0</v>
      </c>
      <c r="J127" s="41" t="s">
        <v>621</v>
      </c>
      <c r="K127" s="20" t="s">
        <v>12</v>
      </c>
      <c r="L127" s="9"/>
    </row>
    <row r="128" spans="2:12" s="4" customFormat="1" x14ac:dyDescent="0.3">
      <c r="B128" s="27" t="s">
        <v>237</v>
      </c>
      <c r="C128" s="28">
        <f t="shared" si="7"/>
        <v>45279</v>
      </c>
      <c r="D128" s="27" t="s">
        <v>354</v>
      </c>
      <c r="E128" s="27" t="s">
        <v>419</v>
      </c>
      <c r="F128" s="27" t="s">
        <v>542</v>
      </c>
      <c r="G128" s="29">
        <v>50000</v>
      </c>
      <c r="H128" s="29">
        <v>50000</v>
      </c>
      <c r="I128" s="18">
        <f t="shared" si="6"/>
        <v>0</v>
      </c>
      <c r="J128" s="41" t="s">
        <v>621</v>
      </c>
      <c r="K128" s="20" t="s">
        <v>12</v>
      </c>
      <c r="L128" s="9"/>
    </row>
    <row r="129" spans="2:12" s="4" customFormat="1" x14ac:dyDescent="0.3">
      <c r="B129" s="27" t="s">
        <v>238</v>
      </c>
      <c r="C129" s="28">
        <f>DATE(2023,12,20)</f>
        <v>45280</v>
      </c>
      <c r="D129" s="27" t="s">
        <v>355</v>
      </c>
      <c r="E129" s="27" t="s">
        <v>420</v>
      </c>
      <c r="F129" s="27" t="s">
        <v>543</v>
      </c>
      <c r="G129" s="29">
        <v>116473</v>
      </c>
      <c r="H129" s="29">
        <v>116473</v>
      </c>
      <c r="I129" s="18">
        <f t="shared" si="6"/>
        <v>0</v>
      </c>
      <c r="J129" s="41" t="s">
        <v>621</v>
      </c>
      <c r="K129" s="20" t="s">
        <v>12</v>
      </c>
      <c r="L129" s="9"/>
    </row>
    <row r="130" spans="2:12" s="4" customFormat="1" x14ac:dyDescent="0.3">
      <c r="B130" s="38" t="s">
        <v>239</v>
      </c>
      <c r="C130" s="39">
        <f t="shared" ref="C130:C177" si="8">DATE(2023,12,22)</f>
        <v>45282</v>
      </c>
      <c r="D130" s="38" t="s">
        <v>356</v>
      </c>
      <c r="E130" s="38" t="s">
        <v>421</v>
      </c>
      <c r="F130" s="38" t="s">
        <v>544</v>
      </c>
      <c r="G130" s="40">
        <v>2553019.36</v>
      </c>
      <c r="H130" s="40">
        <v>2553019.36</v>
      </c>
      <c r="I130" s="18">
        <f t="shared" si="6"/>
        <v>0</v>
      </c>
      <c r="J130" s="41" t="s">
        <v>621</v>
      </c>
      <c r="K130" s="20" t="s">
        <v>12</v>
      </c>
      <c r="L130" s="9"/>
    </row>
    <row r="131" spans="2:12" s="4" customFormat="1" x14ac:dyDescent="0.3">
      <c r="B131" s="27" t="s">
        <v>240</v>
      </c>
      <c r="C131" s="28">
        <f t="shared" si="8"/>
        <v>45282</v>
      </c>
      <c r="D131" s="27" t="s">
        <v>357</v>
      </c>
      <c r="E131" s="27" t="s">
        <v>422</v>
      </c>
      <c r="F131" s="27" t="s">
        <v>545</v>
      </c>
      <c r="G131" s="29">
        <v>35400</v>
      </c>
      <c r="H131" s="29">
        <v>35400</v>
      </c>
      <c r="I131" s="18">
        <f t="shared" si="6"/>
        <v>0</v>
      </c>
      <c r="J131" s="41" t="s">
        <v>621</v>
      </c>
      <c r="K131" s="20" t="s">
        <v>12</v>
      </c>
      <c r="L131" s="9"/>
    </row>
    <row r="132" spans="2:12" s="4" customFormat="1" x14ac:dyDescent="0.3">
      <c r="B132" s="27" t="s">
        <v>241</v>
      </c>
      <c r="C132" s="28">
        <f t="shared" si="8"/>
        <v>45282</v>
      </c>
      <c r="D132" s="27" t="s">
        <v>358</v>
      </c>
      <c r="E132" s="27" t="s">
        <v>423</v>
      </c>
      <c r="F132" s="27" t="s">
        <v>546</v>
      </c>
      <c r="G132" s="29">
        <v>70800</v>
      </c>
      <c r="H132" s="29">
        <v>70800</v>
      </c>
      <c r="I132" s="18">
        <f t="shared" si="6"/>
        <v>0</v>
      </c>
      <c r="J132" s="41" t="s">
        <v>621</v>
      </c>
      <c r="K132" s="20" t="s">
        <v>12</v>
      </c>
      <c r="L132" s="9"/>
    </row>
    <row r="133" spans="2:12" s="4" customFormat="1" x14ac:dyDescent="0.3">
      <c r="B133" s="27" t="s">
        <v>242</v>
      </c>
      <c r="C133" s="28">
        <f t="shared" si="8"/>
        <v>45282</v>
      </c>
      <c r="D133" s="27" t="s">
        <v>20</v>
      </c>
      <c r="E133" s="27" t="s">
        <v>29</v>
      </c>
      <c r="F133" s="27" t="s">
        <v>547</v>
      </c>
      <c r="G133" s="29">
        <v>50000</v>
      </c>
      <c r="H133" s="29">
        <v>50000</v>
      </c>
      <c r="I133" s="18">
        <f t="shared" si="6"/>
        <v>0</v>
      </c>
      <c r="J133" s="41" t="s">
        <v>621</v>
      </c>
      <c r="K133" s="20" t="s">
        <v>12</v>
      </c>
      <c r="L133" s="9"/>
    </row>
    <row r="134" spans="2:12" s="4" customFormat="1" x14ac:dyDescent="0.3">
      <c r="B134" s="27" t="s">
        <v>243</v>
      </c>
      <c r="C134" s="28">
        <f t="shared" si="8"/>
        <v>45282</v>
      </c>
      <c r="D134" s="27" t="s">
        <v>95</v>
      </c>
      <c r="E134" s="27" t="s">
        <v>114</v>
      </c>
      <c r="F134" s="27" t="s">
        <v>548</v>
      </c>
      <c r="G134" s="29">
        <v>177590</v>
      </c>
      <c r="H134" s="29">
        <v>177590</v>
      </c>
      <c r="I134" s="18">
        <f t="shared" si="6"/>
        <v>0</v>
      </c>
      <c r="J134" s="41" t="s">
        <v>621</v>
      </c>
      <c r="K134" s="20" t="s">
        <v>12</v>
      </c>
      <c r="L134" s="9"/>
    </row>
    <row r="135" spans="2:12" s="4" customFormat="1" x14ac:dyDescent="0.3">
      <c r="B135" s="27" t="s">
        <v>244</v>
      </c>
      <c r="C135" s="28">
        <f t="shared" si="8"/>
        <v>45282</v>
      </c>
      <c r="D135" s="27" t="s">
        <v>359</v>
      </c>
      <c r="E135" s="27" t="s">
        <v>424</v>
      </c>
      <c r="F135" s="27" t="s">
        <v>549</v>
      </c>
      <c r="G135" s="29">
        <v>92875.97</v>
      </c>
      <c r="H135" s="29">
        <v>92875.97</v>
      </c>
      <c r="I135" s="18">
        <f t="shared" si="6"/>
        <v>0</v>
      </c>
      <c r="J135" s="41" t="s">
        <v>621</v>
      </c>
      <c r="K135" s="20" t="s">
        <v>12</v>
      </c>
      <c r="L135" s="9"/>
    </row>
    <row r="136" spans="2:12" s="4" customFormat="1" x14ac:dyDescent="0.3">
      <c r="B136" s="27" t="s">
        <v>245</v>
      </c>
      <c r="C136" s="28">
        <f t="shared" si="8"/>
        <v>45282</v>
      </c>
      <c r="D136" s="27" t="s">
        <v>360</v>
      </c>
      <c r="E136" s="27" t="s">
        <v>425</v>
      </c>
      <c r="F136" s="27" t="s">
        <v>550</v>
      </c>
      <c r="G136" s="29">
        <v>174250</v>
      </c>
      <c r="H136" s="29">
        <v>174250</v>
      </c>
      <c r="I136" s="18">
        <f t="shared" si="6"/>
        <v>0</v>
      </c>
      <c r="J136" s="41" t="s">
        <v>621</v>
      </c>
      <c r="K136" s="20" t="s">
        <v>12</v>
      </c>
      <c r="L136" s="9"/>
    </row>
    <row r="137" spans="2:12" s="4" customFormat="1" x14ac:dyDescent="0.3">
      <c r="B137" s="27" t="s">
        <v>79</v>
      </c>
      <c r="C137" s="28">
        <f t="shared" si="8"/>
        <v>45282</v>
      </c>
      <c r="D137" s="27" t="s">
        <v>358</v>
      </c>
      <c r="E137" s="27" t="s">
        <v>423</v>
      </c>
      <c r="F137" s="27" t="s">
        <v>551</v>
      </c>
      <c r="G137" s="29">
        <v>35400</v>
      </c>
      <c r="H137" s="29">
        <v>35400</v>
      </c>
      <c r="I137" s="18">
        <f t="shared" si="6"/>
        <v>0</v>
      </c>
      <c r="J137" s="41" t="s">
        <v>621</v>
      </c>
      <c r="K137" s="20" t="s">
        <v>12</v>
      </c>
      <c r="L137" s="9"/>
    </row>
    <row r="138" spans="2:12" s="4" customFormat="1" x14ac:dyDescent="0.3">
      <c r="B138" s="27" t="s">
        <v>246</v>
      </c>
      <c r="C138" s="28">
        <f t="shared" si="8"/>
        <v>45282</v>
      </c>
      <c r="D138" s="27" t="s">
        <v>102</v>
      </c>
      <c r="E138" s="27" t="s">
        <v>121</v>
      </c>
      <c r="F138" s="27" t="s">
        <v>552</v>
      </c>
      <c r="G138" s="29">
        <v>59000</v>
      </c>
      <c r="H138" s="29">
        <v>59000</v>
      </c>
      <c r="I138" s="18">
        <f t="shared" si="6"/>
        <v>0</v>
      </c>
      <c r="J138" s="41" t="s">
        <v>621</v>
      </c>
      <c r="K138" s="20" t="s">
        <v>12</v>
      </c>
      <c r="L138" s="9"/>
    </row>
    <row r="139" spans="2:12" s="4" customFormat="1" x14ac:dyDescent="0.3">
      <c r="B139" s="27" t="s">
        <v>247</v>
      </c>
      <c r="C139" s="28">
        <f t="shared" si="8"/>
        <v>45282</v>
      </c>
      <c r="D139" s="27" t="s">
        <v>361</v>
      </c>
      <c r="E139" s="27" t="s">
        <v>426</v>
      </c>
      <c r="F139" s="27" t="s">
        <v>553</v>
      </c>
      <c r="G139" s="29">
        <v>11855.51</v>
      </c>
      <c r="H139" s="29">
        <v>11855.51</v>
      </c>
      <c r="I139" s="18">
        <f t="shared" si="6"/>
        <v>0</v>
      </c>
      <c r="J139" s="41" t="s">
        <v>621</v>
      </c>
      <c r="K139" s="20" t="s">
        <v>12</v>
      </c>
      <c r="L139" s="9"/>
    </row>
    <row r="140" spans="2:12" s="4" customFormat="1" x14ac:dyDescent="0.3">
      <c r="B140" s="27" t="s">
        <v>248</v>
      </c>
      <c r="C140" s="28">
        <f t="shared" si="8"/>
        <v>45282</v>
      </c>
      <c r="D140" s="27" t="s">
        <v>362</v>
      </c>
      <c r="E140" s="27" t="s">
        <v>427</v>
      </c>
      <c r="F140" s="27" t="s">
        <v>554</v>
      </c>
      <c r="G140" s="29">
        <v>131499.98000000001</v>
      </c>
      <c r="H140" s="29">
        <v>131499.98000000001</v>
      </c>
      <c r="I140" s="18">
        <f t="shared" si="6"/>
        <v>0</v>
      </c>
      <c r="J140" s="41" t="s">
        <v>621</v>
      </c>
      <c r="K140" s="20" t="s">
        <v>12</v>
      </c>
      <c r="L140" s="9"/>
    </row>
    <row r="141" spans="2:12" s="4" customFormat="1" x14ac:dyDescent="0.3">
      <c r="B141" s="27" t="s">
        <v>249</v>
      </c>
      <c r="C141" s="28">
        <f t="shared" si="8"/>
        <v>45282</v>
      </c>
      <c r="D141" s="27" t="s">
        <v>363</v>
      </c>
      <c r="E141" s="27" t="s">
        <v>428</v>
      </c>
      <c r="F141" s="27" t="s">
        <v>555</v>
      </c>
      <c r="G141" s="29">
        <v>38500</v>
      </c>
      <c r="H141" s="29">
        <v>38500</v>
      </c>
      <c r="I141" s="18">
        <f t="shared" si="6"/>
        <v>0</v>
      </c>
      <c r="J141" s="41" t="s">
        <v>621</v>
      </c>
      <c r="K141" s="20" t="s">
        <v>12</v>
      </c>
      <c r="L141" s="9"/>
    </row>
    <row r="142" spans="2:12" s="4" customFormat="1" x14ac:dyDescent="0.3">
      <c r="B142" s="27" t="s">
        <v>250</v>
      </c>
      <c r="C142" s="28">
        <f t="shared" si="8"/>
        <v>45282</v>
      </c>
      <c r="D142" s="27" t="s">
        <v>363</v>
      </c>
      <c r="E142" s="27" t="s">
        <v>428</v>
      </c>
      <c r="F142" s="27" t="s">
        <v>556</v>
      </c>
      <c r="G142" s="29">
        <v>38500</v>
      </c>
      <c r="H142" s="29">
        <v>38500</v>
      </c>
      <c r="I142" s="18">
        <f t="shared" si="6"/>
        <v>0</v>
      </c>
      <c r="J142" s="41" t="s">
        <v>621</v>
      </c>
      <c r="K142" s="20" t="s">
        <v>12</v>
      </c>
      <c r="L142" s="9"/>
    </row>
    <row r="143" spans="2:12" s="4" customFormat="1" x14ac:dyDescent="0.3">
      <c r="B143" s="27" t="s">
        <v>251</v>
      </c>
      <c r="C143" s="28">
        <f t="shared" si="8"/>
        <v>45282</v>
      </c>
      <c r="D143" s="27" t="s">
        <v>363</v>
      </c>
      <c r="E143" s="27" t="s">
        <v>428</v>
      </c>
      <c r="F143" s="27" t="s">
        <v>557</v>
      </c>
      <c r="G143" s="29">
        <v>38500</v>
      </c>
      <c r="H143" s="29">
        <v>38500</v>
      </c>
      <c r="I143" s="18">
        <f t="shared" si="6"/>
        <v>0</v>
      </c>
      <c r="J143" s="41" t="s">
        <v>621</v>
      </c>
      <c r="K143" s="20" t="s">
        <v>12</v>
      </c>
      <c r="L143" s="9"/>
    </row>
    <row r="144" spans="2:12" s="4" customFormat="1" x14ac:dyDescent="0.3">
      <c r="B144" s="27" t="s">
        <v>252</v>
      </c>
      <c r="C144" s="28">
        <f t="shared" si="8"/>
        <v>45282</v>
      </c>
      <c r="D144" s="27" t="s">
        <v>363</v>
      </c>
      <c r="E144" s="27" t="s">
        <v>428</v>
      </c>
      <c r="F144" s="27" t="s">
        <v>558</v>
      </c>
      <c r="G144" s="29">
        <v>38500</v>
      </c>
      <c r="H144" s="29">
        <v>38500</v>
      </c>
      <c r="I144" s="18">
        <f t="shared" si="6"/>
        <v>0</v>
      </c>
      <c r="J144" s="41" t="s">
        <v>621</v>
      </c>
      <c r="K144" s="20" t="s">
        <v>12</v>
      </c>
      <c r="L144" s="9"/>
    </row>
    <row r="145" spans="2:12" s="4" customFormat="1" x14ac:dyDescent="0.3">
      <c r="B145" s="27" t="s">
        <v>253</v>
      </c>
      <c r="C145" s="28">
        <f t="shared" si="8"/>
        <v>45282</v>
      </c>
      <c r="D145" s="27" t="s">
        <v>364</v>
      </c>
      <c r="E145" s="27" t="s">
        <v>429</v>
      </c>
      <c r="F145" s="27" t="s">
        <v>559</v>
      </c>
      <c r="G145" s="29">
        <v>150450</v>
      </c>
      <c r="H145" s="29">
        <v>150450</v>
      </c>
      <c r="I145" s="18">
        <f t="shared" si="6"/>
        <v>0</v>
      </c>
      <c r="J145" s="41" t="s">
        <v>621</v>
      </c>
      <c r="K145" s="20" t="s">
        <v>12</v>
      </c>
      <c r="L145" s="9"/>
    </row>
    <row r="146" spans="2:12" s="4" customFormat="1" x14ac:dyDescent="0.3">
      <c r="B146" s="27" t="s">
        <v>254</v>
      </c>
      <c r="C146" s="28">
        <f t="shared" si="8"/>
        <v>45282</v>
      </c>
      <c r="D146" s="27" t="s">
        <v>38</v>
      </c>
      <c r="E146" s="27" t="s">
        <v>32</v>
      </c>
      <c r="F146" s="27" t="s">
        <v>533</v>
      </c>
      <c r="G146" s="29">
        <v>50000</v>
      </c>
      <c r="H146" s="29">
        <v>50000</v>
      </c>
      <c r="I146" s="18">
        <f t="shared" si="6"/>
        <v>0</v>
      </c>
      <c r="J146" s="41" t="s">
        <v>621</v>
      </c>
      <c r="K146" s="20" t="s">
        <v>12</v>
      </c>
      <c r="L146" s="9"/>
    </row>
    <row r="147" spans="2:12" s="4" customFormat="1" x14ac:dyDescent="0.3">
      <c r="B147" s="27" t="s">
        <v>255</v>
      </c>
      <c r="C147" s="28">
        <f t="shared" si="8"/>
        <v>45282</v>
      </c>
      <c r="D147" s="27" t="s">
        <v>357</v>
      </c>
      <c r="E147" s="27" t="s">
        <v>422</v>
      </c>
      <c r="F147" s="27" t="s">
        <v>560</v>
      </c>
      <c r="G147" s="29">
        <v>35400</v>
      </c>
      <c r="H147" s="29">
        <v>35400</v>
      </c>
      <c r="I147" s="18">
        <f t="shared" si="6"/>
        <v>0</v>
      </c>
      <c r="J147" s="41" t="s">
        <v>621</v>
      </c>
      <c r="K147" s="20" t="s">
        <v>12</v>
      </c>
      <c r="L147" s="9"/>
    </row>
    <row r="148" spans="2:12" s="4" customFormat="1" x14ac:dyDescent="0.3">
      <c r="B148" s="27" t="s">
        <v>128</v>
      </c>
      <c r="C148" s="28">
        <f t="shared" si="8"/>
        <v>45282</v>
      </c>
      <c r="D148" s="27" t="s">
        <v>344</v>
      </c>
      <c r="E148" s="27" t="s">
        <v>412</v>
      </c>
      <c r="F148" s="27" t="s">
        <v>515</v>
      </c>
      <c r="G148" s="29">
        <v>23600</v>
      </c>
      <c r="H148" s="29">
        <v>23600</v>
      </c>
      <c r="I148" s="18">
        <f t="shared" si="6"/>
        <v>0</v>
      </c>
      <c r="J148" s="41" t="s">
        <v>621</v>
      </c>
      <c r="K148" s="20" t="s">
        <v>12</v>
      </c>
      <c r="L148" s="9"/>
    </row>
    <row r="149" spans="2:12" s="4" customFormat="1" x14ac:dyDescent="0.3">
      <c r="B149" s="27" t="s">
        <v>256</v>
      </c>
      <c r="C149" s="28">
        <f t="shared" si="8"/>
        <v>45282</v>
      </c>
      <c r="D149" s="27" t="s">
        <v>365</v>
      </c>
      <c r="E149" s="27" t="s">
        <v>430</v>
      </c>
      <c r="F149" s="27" t="s">
        <v>561</v>
      </c>
      <c r="G149" s="29">
        <v>128990</v>
      </c>
      <c r="H149" s="29">
        <v>128990</v>
      </c>
      <c r="I149" s="18">
        <f t="shared" si="6"/>
        <v>0</v>
      </c>
      <c r="J149" s="41" t="s">
        <v>621</v>
      </c>
      <c r="K149" s="20" t="s">
        <v>12</v>
      </c>
      <c r="L149" s="9"/>
    </row>
    <row r="150" spans="2:12" s="4" customFormat="1" x14ac:dyDescent="0.3">
      <c r="B150" s="27" t="s">
        <v>257</v>
      </c>
      <c r="C150" s="28">
        <f t="shared" si="8"/>
        <v>45282</v>
      </c>
      <c r="D150" s="27" t="s">
        <v>366</v>
      </c>
      <c r="E150" s="27" t="s">
        <v>431</v>
      </c>
      <c r="F150" s="27" t="s">
        <v>562</v>
      </c>
      <c r="G150" s="29">
        <v>13069.75</v>
      </c>
      <c r="H150" s="29">
        <v>13069.75</v>
      </c>
      <c r="I150" s="18">
        <f t="shared" si="6"/>
        <v>0</v>
      </c>
      <c r="J150" s="41" t="s">
        <v>621</v>
      </c>
      <c r="K150" s="20" t="s">
        <v>12</v>
      </c>
      <c r="L150" s="9"/>
    </row>
    <row r="151" spans="2:12" s="4" customFormat="1" x14ac:dyDescent="0.3">
      <c r="B151" s="27" t="s">
        <v>258</v>
      </c>
      <c r="C151" s="28">
        <f t="shared" si="8"/>
        <v>45282</v>
      </c>
      <c r="D151" s="27" t="s">
        <v>367</v>
      </c>
      <c r="E151" s="27" t="s">
        <v>432</v>
      </c>
      <c r="F151" s="27" t="s">
        <v>563</v>
      </c>
      <c r="G151" s="29">
        <v>203874.5</v>
      </c>
      <c r="H151" s="29">
        <v>203874.5</v>
      </c>
      <c r="I151" s="18">
        <f t="shared" si="6"/>
        <v>0</v>
      </c>
      <c r="J151" s="41" t="s">
        <v>621</v>
      </c>
      <c r="K151" s="20" t="s">
        <v>12</v>
      </c>
      <c r="L151" s="9"/>
    </row>
    <row r="152" spans="2:12" s="4" customFormat="1" x14ac:dyDescent="0.3">
      <c r="B152" s="27" t="s">
        <v>73</v>
      </c>
      <c r="C152" s="28">
        <f t="shared" si="8"/>
        <v>45282</v>
      </c>
      <c r="D152" s="27" t="s">
        <v>99</v>
      </c>
      <c r="E152" s="27" t="s">
        <v>118</v>
      </c>
      <c r="F152" s="27" t="s">
        <v>125</v>
      </c>
      <c r="G152" s="29">
        <v>621229.88</v>
      </c>
      <c r="H152" s="29">
        <v>621229.88</v>
      </c>
      <c r="I152" s="18">
        <f t="shared" si="6"/>
        <v>0</v>
      </c>
      <c r="J152" s="41" t="s">
        <v>621</v>
      </c>
      <c r="K152" s="20" t="s">
        <v>12</v>
      </c>
      <c r="L152" s="9"/>
    </row>
    <row r="153" spans="2:12" s="4" customFormat="1" x14ac:dyDescent="0.3">
      <c r="B153" s="27" t="s">
        <v>259</v>
      </c>
      <c r="C153" s="28">
        <f t="shared" si="8"/>
        <v>45282</v>
      </c>
      <c r="D153" s="27" t="s">
        <v>368</v>
      </c>
      <c r="E153" s="27" t="s">
        <v>433</v>
      </c>
      <c r="F153" s="27" t="s">
        <v>564</v>
      </c>
      <c r="G153" s="29">
        <v>413000</v>
      </c>
      <c r="H153" s="29">
        <v>413000</v>
      </c>
      <c r="I153" s="18">
        <f t="shared" si="6"/>
        <v>0</v>
      </c>
      <c r="J153" s="41" t="s">
        <v>621</v>
      </c>
      <c r="K153" s="20" t="s">
        <v>12</v>
      </c>
      <c r="L153" s="9"/>
    </row>
    <row r="154" spans="2:12" s="4" customFormat="1" x14ac:dyDescent="0.3">
      <c r="B154" s="27" t="s">
        <v>260</v>
      </c>
      <c r="C154" s="28">
        <f t="shared" si="8"/>
        <v>45282</v>
      </c>
      <c r="D154" s="27" t="s">
        <v>369</v>
      </c>
      <c r="E154" s="27" t="s">
        <v>434</v>
      </c>
      <c r="F154" s="27" t="s">
        <v>565</v>
      </c>
      <c r="G154" s="29">
        <v>60746.400000000001</v>
      </c>
      <c r="H154" s="29">
        <v>60746.400000000001</v>
      </c>
      <c r="I154" s="18">
        <f t="shared" si="6"/>
        <v>0</v>
      </c>
      <c r="J154" s="41" t="s">
        <v>621</v>
      </c>
      <c r="K154" s="20" t="s">
        <v>12</v>
      </c>
      <c r="L154" s="9"/>
    </row>
    <row r="155" spans="2:12" s="4" customFormat="1" x14ac:dyDescent="0.3">
      <c r="B155" s="27" t="s">
        <v>261</v>
      </c>
      <c r="C155" s="28">
        <f t="shared" si="8"/>
        <v>45282</v>
      </c>
      <c r="D155" s="27" t="s">
        <v>370</v>
      </c>
      <c r="E155" s="27" t="s">
        <v>435</v>
      </c>
      <c r="F155" s="27" t="s">
        <v>566</v>
      </c>
      <c r="G155" s="29">
        <v>205000</v>
      </c>
      <c r="H155" s="29">
        <v>205000</v>
      </c>
      <c r="I155" s="18">
        <f t="shared" si="6"/>
        <v>0</v>
      </c>
      <c r="J155" s="41" t="s">
        <v>621</v>
      </c>
      <c r="K155" s="20" t="s">
        <v>12</v>
      </c>
      <c r="L155" s="9"/>
    </row>
    <row r="156" spans="2:12" s="4" customFormat="1" x14ac:dyDescent="0.3">
      <c r="B156" s="27" t="s">
        <v>262</v>
      </c>
      <c r="C156" s="28">
        <f t="shared" si="8"/>
        <v>45282</v>
      </c>
      <c r="D156" s="27" t="s">
        <v>371</v>
      </c>
      <c r="E156" s="27" t="s">
        <v>436</v>
      </c>
      <c r="F156" s="27" t="s">
        <v>567</v>
      </c>
      <c r="G156" s="29">
        <v>174696.64</v>
      </c>
      <c r="H156" s="29">
        <v>174696.64</v>
      </c>
      <c r="I156" s="18">
        <f t="shared" si="6"/>
        <v>0</v>
      </c>
      <c r="J156" s="41" t="s">
        <v>621</v>
      </c>
      <c r="K156" s="20" t="s">
        <v>12</v>
      </c>
      <c r="L156" s="9"/>
    </row>
    <row r="157" spans="2:12" s="4" customFormat="1" x14ac:dyDescent="0.3">
      <c r="B157" s="27" t="s">
        <v>263</v>
      </c>
      <c r="C157" s="28">
        <f t="shared" si="8"/>
        <v>45282</v>
      </c>
      <c r="D157" s="27" t="s">
        <v>372</v>
      </c>
      <c r="E157" s="27" t="s">
        <v>437</v>
      </c>
      <c r="F157" s="27" t="s">
        <v>568</v>
      </c>
      <c r="G157" s="29">
        <v>59000</v>
      </c>
      <c r="H157" s="29">
        <v>59000</v>
      </c>
      <c r="I157" s="18">
        <f t="shared" si="6"/>
        <v>0</v>
      </c>
      <c r="J157" s="41" t="s">
        <v>621</v>
      </c>
      <c r="K157" s="20" t="s">
        <v>12</v>
      </c>
      <c r="L157" s="9"/>
    </row>
    <row r="158" spans="2:12" s="4" customFormat="1" x14ac:dyDescent="0.3">
      <c r="B158" s="27" t="s">
        <v>264</v>
      </c>
      <c r="C158" s="28">
        <f t="shared" si="8"/>
        <v>45282</v>
      </c>
      <c r="D158" s="27" t="s">
        <v>338</v>
      </c>
      <c r="E158" s="27" t="s">
        <v>406</v>
      </c>
      <c r="F158" s="27" t="s">
        <v>569</v>
      </c>
      <c r="G158" s="29">
        <v>17700</v>
      </c>
      <c r="H158" s="29">
        <v>17700</v>
      </c>
      <c r="I158" s="18">
        <f t="shared" si="6"/>
        <v>0</v>
      </c>
      <c r="J158" s="41" t="s">
        <v>621</v>
      </c>
      <c r="K158" s="20" t="s">
        <v>12</v>
      </c>
      <c r="L158" s="9"/>
    </row>
    <row r="159" spans="2:12" s="4" customFormat="1" x14ac:dyDescent="0.3">
      <c r="B159" s="27" t="s">
        <v>265</v>
      </c>
      <c r="C159" s="28">
        <f t="shared" si="8"/>
        <v>45282</v>
      </c>
      <c r="D159" s="27" t="s">
        <v>373</v>
      </c>
      <c r="E159" s="27" t="s">
        <v>438</v>
      </c>
      <c r="F159" s="27" t="s">
        <v>570</v>
      </c>
      <c r="G159" s="29">
        <v>680000</v>
      </c>
      <c r="H159" s="29">
        <v>680000</v>
      </c>
      <c r="I159" s="18">
        <f t="shared" si="6"/>
        <v>0</v>
      </c>
      <c r="J159" s="41" t="s">
        <v>621</v>
      </c>
      <c r="K159" s="20" t="s">
        <v>12</v>
      </c>
      <c r="L159" s="9"/>
    </row>
    <row r="160" spans="2:12" s="4" customFormat="1" x14ac:dyDescent="0.3">
      <c r="B160" s="27" t="s">
        <v>266</v>
      </c>
      <c r="C160" s="28">
        <f t="shared" si="8"/>
        <v>45282</v>
      </c>
      <c r="D160" s="27" t="s">
        <v>374</v>
      </c>
      <c r="E160" s="27" t="s">
        <v>439</v>
      </c>
      <c r="F160" s="27" t="s">
        <v>571</v>
      </c>
      <c r="G160" s="29">
        <v>3540</v>
      </c>
      <c r="H160" s="29">
        <v>3540</v>
      </c>
      <c r="I160" s="18">
        <f t="shared" si="6"/>
        <v>0</v>
      </c>
      <c r="J160" s="41" t="s">
        <v>621</v>
      </c>
      <c r="K160" s="20" t="s">
        <v>12</v>
      </c>
      <c r="L160" s="9"/>
    </row>
    <row r="161" spans="2:12" s="4" customFormat="1" x14ac:dyDescent="0.3">
      <c r="B161" s="27" t="s">
        <v>241</v>
      </c>
      <c r="C161" s="28">
        <f t="shared" si="8"/>
        <v>45282</v>
      </c>
      <c r="D161" s="27" t="s">
        <v>375</v>
      </c>
      <c r="E161" s="27" t="s">
        <v>440</v>
      </c>
      <c r="F161" s="27" t="s">
        <v>572</v>
      </c>
      <c r="G161" s="29">
        <v>45430</v>
      </c>
      <c r="H161" s="29">
        <v>45430</v>
      </c>
      <c r="I161" s="18">
        <f t="shared" si="6"/>
        <v>0</v>
      </c>
      <c r="J161" s="41" t="s">
        <v>621</v>
      </c>
      <c r="K161" s="20" t="s">
        <v>12</v>
      </c>
      <c r="L161" s="9"/>
    </row>
    <row r="162" spans="2:12" s="4" customFormat="1" x14ac:dyDescent="0.3">
      <c r="B162" s="27" t="s">
        <v>267</v>
      </c>
      <c r="C162" s="28">
        <f t="shared" si="8"/>
        <v>45282</v>
      </c>
      <c r="D162" s="27" t="s">
        <v>337</v>
      </c>
      <c r="E162" s="27" t="s">
        <v>405</v>
      </c>
      <c r="F162" s="27" t="s">
        <v>573</v>
      </c>
      <c r="G162" s="29">
        <v>74340</v>
      </c>
      <c r="H162" s="29">
        <v>74340</v>
      </c>
      <c r="I162" s="18">
        <f t="shared" si="6"/>
        <v>0</v>
      </c>
      <c r="J162" s="41" t="s">
        <v>621</v>
      </c>
      <c r="K162" s="20" t="s">
        <v>12</v>
      </c>
      <c r="L162" s="9"/>
    </row>
    <row r="163" spans="2:12" s="4" customFormat="1" x14ac:dyDescent="0.3">
      <c r="B163" s="27" t="s">
        <v>268</v>
      </c>
      <c r="C163" s="28">
        <f t="shared" si="8"/>
        <v>45282</v>
      </c>
      <c r="D163" s="27" t="s">
        <v>97</v>
      </c>
      <c r="E163" s="27" t="s">
        <v>116</v>
      </c>
      <c r="F163" s="27" t="s">
        <v>72</v>
      </c>
      <c r="G163" s="29">
        <v>112627.46</v>
      </c>
      <c r="H163" s="29">
        <v>112627.46</v>
      </c>
      <c r="I163" s="18">
        <f t="shared" si="6"/>
        <v>0</v>
      </c>
      <c r="J163" s="41" t="s">
        <v>621</v>
      </c>
      <c r="K163" s="20" t="s">
        <v>12</v>
      </c>
      <c r="L163" s="9"/>
    </row>
    <row r="164" spans="2:12" s="4" customFormat="1" x14ac:dyDescent="0.3">
      <c r="B164" s="27" t="s">
        <v>258</v>
      </c>
      <c r="C164" s="28">
        <f t="shared" si="8"/>
        <v>45282</v>
      </c>
      <c r="D164" s="27" t="s">
        <v>97</v>
      </c>
      <c r="E164" s="27" t="s">
        <v>116</v>
      </c>
      <c r="F164" s="27" t="s">
        <v>72</v>
      </c>
      <c r="G164" s="29">
        <v>177730.42</v>
      </c>
      <c r="H164" s="29">
        <v>177730.42</v>
      </c>
      <c r="I164" s="18">
        <f t="shared" si="6"/>
        <v>0</v>
      </c>
      <c r="J164" s="41" t="s">
        <v>621</v>
      </c>
      <c r="K164" s="20" t="s">
        <v>12</v>
      </c>
      <c r="L164" s="9"/>
    </row>
    <row r="165" spans="2:12" s="4" customFormat="1" x14ac:dyDescent="0.3">
      <c r="B165" s="27" t="s">
        <v>269</v>
      </c>
      <c r="C165" s="28">
        <f t="shared" si="8"/>
        <v>45282</v>
      </c>
      <c r="D165" s="27" t="s">
        <v>376</v>
      </c>
      <c r="E165" s="27" t="s">
        <v>441</v>
      </c>
      <c r="F165" s="27" t="s">
        <v>574</v>
      </c>
      <c r="G165" s="29">
        <v>35400</v>
      </c>
      <c r="H165" s="29">
        <v>35400</v>
      </c>
      <c r="I165" s="18">
        <f t="shared" si="6"/>
        <v>0</v>
      </c>
      <c r="J165" s="41" t="s">
        <v>621</v>
      </c>
      <c r="K165" s="20" t="s">
        <v>12</v>
      </c>
      <c r="L165" s="9"/>
    </row>
    <row r="166" spans="2:12" s="4" customFormat="1" x14ac:dyDescent="0.3">
      <c r="B166" s="27" t="s">
        <v>270</v>
      </c>
      <c r="C166" s="28">
        <f t="shared" si="8"/>
        <v>45282</v>
      </c>
      <c r="D166" s="27" t="s">
        <v>376</v>
      </c>
      <c r="E166" s="27" t="s">
        <v>441</v>
      </c>
      <c r="F166" s="27" t="s">
        <v>551</v>
      </c>
      <c r="G166" s="29">
        <v>35400</v>
      </c>
      <c r="H166" s="29">
        <v>35400</v>
      </c>
      <c r="I166" s="18">
        <f t="shared" si="6"/>
        <v>0</v>
      </c>
      <c r="J166" s="41" t="s">
        <v>621</v>
      </c>
      <c r="K166" s="20" t="s">
        <v>12</v>
      </c>
      <c r="L166" s="9"/>
    </row>
    <row r="167" spans="2:12" s="4" customFormat="1" x14ac:dyDescent="0.3">
      <c r="B167" s="27" t="s">
        <v>271</v>
      </c>
      <c r="C167" s="28">
        <f t="shared" si="8"/>
        <v>45282</v>
      </c>
      <c r="D167" s="27" t="s">
        <v>377</v>
      </c>
      <c r="E167" s="27" t="s">
        <v>442</v>
      </c>
      <c r="F167" s="27" t="s">
        <v>575</v>
      </c>
      <c r="G167" s="29">
        <v>65600</v>
      </c>
      <c r="H167" s="29">
        <v>65600</v>
      </c>
      <c r="I167" s="18">
        <f t="shared" si="6"/>
        <v>0</v>
      </c>
      <c r="J167" s="41" t="s">
        <v>621</v>
      </c>
      <c r="K167" s="20" t="s">
        <v>12</v>
      </c>
      <c r="L167" s="9"/>
    </row>
    <row r="168" spans="2:12" s="4" customFormat="1" x14ac:dyDescent="0.3">
      <c r="B168" s="27" t="s">
        <v>272</v>
      </c>
      <c r="C168" s="28">
        <f t="shared" si="8"/>
        <v>45282</v>
      </c>
      <c r="D168" s="27" t="s">
        <v>342</v>
      </c>
      <c r="E168" s="27" t="s">
        <v>410</v>
      </c>
      <c r="F168" s="27" t="s">
        <v>576</v>
      </c>
      <c r="G168" s="29">
        <v>58339.22</v>
      </c>
      <c r="H168" s="29">
        <v>58339.22</v>
      </c>
      <c r="I168" s="18">
        <f t="shared" si="6"/>
        <v>0</v>
      </c>
      <c r="J168" s="41" t="s">
        <v>621</v>
      </c>
      <c r="K168" s="20" t="s">
        <v>12</v>
      </c>
      <c r="L168" s="9"/>
    </row>
    <row r="169" spans="2:12" s="4" customFormat="1" x14ac:dyDescent="0.3">
      <c r="B169" s="27" t="s">
        <v>273</v>
      </c>
      <c r="C169" s="28">
        <f t="shared" si="8"/>
        <v>45282</v>
      </c>
      <c r="D169" s="27" t="s">
        <v>378</v>
      </c>
      <c r="E169" s="27" t="s">
        <v>443</v>
      </c>
      <c r="F169" s="27" t="s">
        <v>577</v>
      </c>
      <c r="G169" s="29">
        <v>66215.88</v>
      </c>
      <c r="H169" s="29">
        <v>66215.88</v>
      </c>
      <c r="I169" s="18">
        <f t="shared" si="6"/>
        <v>0</v>
      </c>
      <c r="J169" s="41" t="s">
        <v>621</v>
      </c>
      <c r="K169" s="20" t="s">
        <v>12</v>
      </c>
      <c r="L169" s="9"/>
    </row>
    <row r="170" spans="2:12" s="4" customFormat="1" x14ac:dyDescent="0.3">
      <c r="B170" s="27" t="s">
        <v>274</v>
      </c>
      <c r="C170" s="28">
        <f t="shared" si="8"/>
        <v>45282</v>
      </c>
      <c r="D170" s="27" t="s">
        <v>378</v>
      </c>
      <c r="E170" s="27" t="s">
        <v>443</v>
      </c>
      <c r="F170" s="27" t="s">
        <v>577</v>
      </c>
      <c r="G170" s="29">
        <v>97137.600000000006</v>
      </c>
      <c r="H170" s="29">
        <v>97137.600000000006</v>
      </c>
      <c r="I170" s="18">
        <f t="shared" si="6"/>
        <v>0</v>
      </c>
      <c r="J170" s="41" t="s">
        <v>621</v>
      </c>
      <c r="K170" s="20" t="s">
        <v>12</v>
      </c>
      <c r="L170" s="9"/>
    </row>
    <row r="171" spans="2:12" s="4" customFormat="1" x14ac:dyDescent="0.3">
      <c r="B171" s="27" t="s">
        <v>275</v>
      </c>
      <c r="C171" s="28">
        <f t="shared" si="8"/>
        <v>45282</v>
      </c>
      <c r="D171" s="27" t="s">
        <v>378</v>
      </c>
      <c r="E171" s="27" t="s">
        <v>443</v>
      </c>
      <c r="F171" s="27" t="s">
        <v>577</v>
      </c>
      <c r="G171" s="29">
        <v>929966.7</v>
      </c>
      <c r="H171" s="29">
        <v>929966.7</v>
      </c>
      <c r="I171" s="18">
        <f t="shared" ref="I171:I221" si="9">+G171-H171</f>
        <v>0</v>
      </c>
      <c r="J171" s="41" t="s">
        <v>621</v>
      </c>
      <c r="K171" s="20" t="s">
        <v>12</v>
      </c>
      <c r="L171" s="9"/>
    </row>
    <row r="172" spans="2:12" s="4" customFormat="1" x14ac:dyDescent="0.3">
      <c r="B172" s="27" t="s">
        <v>276</v>
      </c>
      <c r="C172" s="28">
        <f t="shared" si="8"/>
        <v>45282</v>
      </c>
      <c r="D172" s="27" t="s">
        <v>92</v>
      </c>
      <c r="E172" s="27" t="s">
        <v>111</v>
      </c>
      <c r="F172" s="27" t="s">
        <v>578</v>
      </c>
      <c r="G172" s="29">
        <v>694.71</v>
      </c>
      <c r="H172" s="29">
        <v>694.71</v>
      </c>
      <c r="I172" s="18">
        <f t="shared" si="9"/>
        <v>0</v>
      </c>
      <c r="J172" s="41" t="s">
        <v>621</v>
      </c>
      <c r="K172" s="20" t="s">
        <v>12</v>
      </c>
      <c r="L172" s="9"/>
    </row>
    <row r="173" spans="2:12" s="4" customFormat="1" x14ac:dyDescent="0.3">
      <c r="B173" s="27" t="s">
        <v>277</v>
      </c>
      <c r="C173" s="28">
        <f t="shared" si="8"/>
        <v>45282</v>
      </c>
      <c r="D173" s="27" t="s">
        <v>94</v>
      </c>
      <c r="E173" s="27" t="s">
        <v>113</v>
      </c>
      <c r="F173" s="27" t="s">
        <v>72</v>
      </c>
      <c r="G173" s="29">
        <v>42831.64</v>
      </c>
      <c r="H173" s="29">
        <v>42831.64</v>
      </c>
      <c r="I173" s="18">
        <f t="shared" si="9"/>
        <v>0</v>
      </c>
      <c r="J173" s="41" t="s">
        <v>621</v>
      </c>
      <c r="K173" s="20" t="s">
        <v>12</v>
      </c>
      <c r="L173" s="9"/>
    </row>
    <row r="174" spans="2:12" s="4" customFormat="1" x14ac:dyDescent="0.3">
      <c r="B174" s="27" t="s">
        <v>278</v>
      </c>
      <c r="C174" s="28">
        <f t="shared" si="8"/>
        <v>45282</v>
      </c>
      <c r="D174" s="27" t="s">
        <v>94</v>
      </c>
      <c r="E174" s="27" t="s">
        <v>113</v>
      </c>
      <c r="F174" s="27" t="s">
        <v>579</v>
      </c>
      <c r="G174" s="29">
        <v>43660</v>
      </c>
      <c r="H174" s="29">
        <v>43660</v>
      </c>
      <c r="I174" s="18">
        <f t="shared" si="9"/>
        <v>0</v>
      </c>
      <c r="J174" s="41" t="s">
        <v>621</v>
      </c>
      <c r="K174" s="20" t="s">
        <v>12</v>
      </c>
      <c r="L174" s="9"/>
    </row>
    <row r="175" spans="2:12" s="4" customFormat="1" x14ac:dyDescent="0.3">
      <c r="B175" s="27" t="s">
        <v>267</v>
      </c>
      <c r="C175" s="28">
        <f t="shared" si="8"/>
        <v>45282</v>
      </c>
      <c r="D175" s="27" t="s">
        <v>379</v>
      </c>
      <c r="E175" s="27" t="s">
        <v>444</v>
      </c>
      <c r="F175" s="27" t="s">
        <v>580</v>
      </c>
      <c r="G175" s="29">
        <v>205000.22</v>
      </c>
      <c r="H175" s="29">
        <v>205000.22</v>
      </c>
      <c r="I175" s="18">
        <f t="shared" si="9"/>
        <v>0</v>
      </c>
      <c r="J175" s="41" t="s">
        <v>621</v>
      </c>
      <c r="K175" s="20" t="s">
        <v>12</v>
      </c>
      <c r="L175" s="9"/>
    </row>
    <row r="176" spans="2:12" s="4" customFormat="1" x14ac:dyDescent="0.3">
      <c r="B176" s="27" t="s">
        <v>279</v>
      </c>
      <c r="C176" s="28">
        <f t="shared" si="8"/>
        <v>45282</v>
      </c>
      <c r="D176" s="27" t="s">
        <v>376</v>
      </c>
      <c r="E176" s="27" t="s">
        <v>441</v>
      </c>
      <c r="F176" s="27" t="s">
        <v>574</v>
      </c>
      <c r="G176" s="29">
        <v>35400</v>
      </c>
      <c r="H176" s="29">
        <v>35400</v>
      </c>
      <c r="I176" s="18">
        <f t="shared" si="9"/>
        <v>0</v>
      </c>
      <c r="J176" s="41" t="s">
        <v>621</v>
      </c>
      <c r="K176" s="20" t="s">
        <v>12</v>
      </c>
      <c r="L176" s="9"/>
    </row>
    <row r="177" spans="2:12" s="4" customFormat="1" x14ac:dyDescent="0.3">
      <c r="B177" s="27" t="s">
        <v>280</v>
      </c>
      <c r="C177" s="28">
        <f t="shared" si="8"/>
        <v>45282</v>
      </c>
      <c r="D177" s="27" t="s">
        <v>376</v>
      </c>
      <c r="E177" s="27" t="s">
        <v>441</v>
      </c>
      <c r="F177" s="27" t="s">
        <v>551</v>
      </c>
      <c r="G177" s="29">
        <v>35400</v>
      </c>
      <c r="H177" s="29">
        <v>35400</v>
      </c>
      <c r="I177" s="18">
        <f t="shared" si="9"/>
        <v>0</v>
      </c>
      <c r="J177" s="41" t="s">
        <v>621</v>
      </c>
      <c r="K177" s="20" t="s">
        <v>12</v>
      </c>
      <c r="L177" s="9"/>
    </row>
    <row r="178" spans="2:12" s="4" customFormat="1" x14ac:dyDescent="0.3">
      <c r="B178" s="27" t="s">
        <v>281</v>
      </c>
      <c r="C178" s="28">
        <f t="shared" ref="C178:C215" si="10">DATE(2023,12,26)</f>
        <v>45286</v>
      </c>
      <c r="D178" s="27" t="s">
        <v>346</v>
      </c>
      <c r="E178" s="27" t="s">
        <v>413</v>
      </c>
      <c r="F178" s="27" t="s">
        <v>581</v>
      </c>
      <c r="G178" s="29">
        <v>203845</v>
      </c>
      <c r="H178" s="29">
        <v>203845</v>
      </c>
      <c r="I178" s="18">
        <f t="shared" si="9"/>
        <v>0</v>
      </c>
      <c r="J178" s="41" t="s">
        <v>621</v>
      </c>
      <c r="K178" s="20" t="s">
        <v>12</v>
      </c>
      <c r="L178" s="9"/>
    </row>
    <row r="179" spans="2:12" s="4" customFormat="1" x14ac:dyDescent="0.3">
      <c r="B179" s="27" t="s">
        <v>282</v>
      </c>
      <c r="C179" s="28">
        <f t="shared" si="10"/>
        <v>45286</v>
      </c>
      <c r="D179" s="27" t="s">
        <v>380</v>
      </c>
      <c r="E179" s="27" t="s">
        <v>445</v>
      </c>
      <c r="F179" s="27" t="s">
        <v>582</v>
      </c>
      <c r="G179" s="29">
        <v>48675</v>
      </c>
      <c r="H179" s="29">
        <v>48675</v>
      </c>
      <c r="I179" s="18">
        <f t="shared" si="9"/>
        <v>0</v>
      </c>
      <c r="J179" s="41" t="s">
        <v>621</v>
      </c>
      <c r="K179" s="20" t="s">
        <v>12</v>
      </c>
      <c r="L179" s="9"/>
    </row>
    <row r="180" spans="2:12" s="4" customFormat="1" x14ac:dyDescent="0.3">
      <c r="B180" s="27" t="s">
        <v>283</v>
      </c>
      <c r="C180" s="28">
        <f t="shared" si="10"/>
        <v>45286</v>
      </c>
      <c r="D180" s="27" t="s">
        <v>381</v>
      </c>
      <c r="E180" s="27" t="s">
        <v>446</v>
      </c>
      <c r="F180" s="27" t="s">
        <v>583</v>
      </c>
      <c r="G180" s="29">
        <v>163663.51</v>
      </c>
      <c r="H180" s="29">
        <v>163663.51</v>
      </c>
      <c r="I180" s="18">
        <f t="shared" si="9"/>
        <v>0</v>
      </c>
      <c r="J180" s="41" t="s">
        <v>621</v>
      </c>
      <c r="K180" s="20" t="s">
        <v>12</v>
      </c>
      <c r="L180" s="9"/>
    </row>
    <row r="181" spans="2:12" s="4" customFormat="1" x14ac:dyDescent="0.3">
      <c r="B181" s="27" t="s">
        <v>284</v>
      </c>
      <c r="C181" s="28">
        <f t="shared" si="10"/>
        <v>45286</v>
      </c>
      <c r="D181" s="27" t="s">
        <v>97</v>
      </c>
      <c r="E181" s="27" t="s">
        <v>116</v>
      </c>
      <c r="F181" s="27" t="s">
        <v>584</v>
      </c>
      <c r="G181" s="29">
        <v>70516.800000000003</v>
      </c>
      <c r="H181" s="29">
        <v>70516.800000000003</v>
      </c>
      <c r="I181" s="18">
        <f t="shared" si="9"/>
        <v>0</v>
      </c>
      <c r="J181" s="41" t="s">
        <v>621</v>
      </c>
      <c r="K181" s="20" t="s">
        <v>12</v>
      </c>
      <c r="L181" s="9"/>
    </row>
    <row r="182" spans="2:12" s="4" customFormat="1" x14ac:dyDescent="0.3">
      <c r="B182" s="27" t="s">
        <v>285</v>
      </c>
      <c r="C182" s="28">
        <f t="shared" si="10"/>
        <v>45286</v>
      </c>
      <c r="D182" s="27" t="s">
        <v>328</v>
      </c>
      <c r="E182" s="27" t="s">
        <v>396</v>
      </c>
      <c r="F182" s="27" t="s">
        <v>513</v>
      </c>
      <c r="G182" s="29">
        <v>8100</v>
      </c>
      <c r="H182" s="29">
        <v>8100</v>
      </c>
      <c r="I182" s="18">
        <f t="shared" si="9"/>
        <v>0</v>
      </c>
      <c r="J182" s="41" t="s">
        <v>621</v>
      </c>
      <c r="K182" s="20" t="s">
        <v>12</v>
      </c>
      <c r="L182" s="9"/>
    </row>
    <row r="183" spans="2:12" s="4" customFormat="1" x14ac:dyDescent="0.3">
      <c r="B183" s="27" t="s">
        <v>286</v>
      </c>
      <c r="C183" s="28">
        <f t="shared" si="10"/>
        <v>45286</v>
      </c>
      <c r="D183" s="27" t="s">
        <v>328</v>
      </c>
      <c r="E183" s="27" t="s">
        <v>396</v>
      </c>
      <c r="F183" s="27" t="s">
        <v>585</v>
      </c>
      <c r="G183" s="29">
        <v>2880</v>
      </c>
      <c r="H183" s="29">
        <v>2880</v>
      </c>
      <c r="I183" s="18">
        <f t="shared" si="9"/>
        <v>0</v>
      </c>
      <c r="J183" s="41" t="s">
        <v>621</v>
      </c>
      <c r="K183" s="20" t="s">
        <v>12</v>
      </c>
      <c r="L183" s="9"/>
    </row>
    <row r="184" spans="2:12" s="4" customFormat="1" x14ac:dyDescent="0.3">
      <c r="B184" s="27" t="s">
        <v>287</v>
      </c>
      <c r="C184" s="28">
        <f t="shared" si="10"/>
        <v>45286</v>
      </c>
      <c r="D184" s="27" t="s">
        <v>328</v>
      </c>
      <c r="E184" s="27" t="s">
        <v>396</v>
      </c>
      <c r="F184" s="27" t="s">
        <v>586</v>
      </c>
      <c r="G184" s="29">
        <v>2640</v>
      </c>
      <c r="H184" s="29">
        <v>2640</v>
      </c>
      <c r="I184" s="18">
        <f t="shared" si="9"/>
        <v>0</v>
      </c>
      <c r="J184" s="41" t="s">
        <v>621</v>
      </c>
      <c r="K184" s="20" t="s">
        <v>12</v>
      </c>
      <c r="L184" s="9"/>
    </row>
    <row r="185" spans="2:12" s="4" customFormat="1" x14ac:dyDescent="0.3">
      <c r="B185" s="27" t="s">
        <v>288</v>
      </c>
      <c r="C185" s="28">
        <f t="shared" si="10"/>
        <v>45286</v>
      </c>
      <c r="D185" s="27" t="s">
        <v>328</v>
      </c>
      <c r="E185" s="27" t="s">
        <v>396</v>
      </c>
      <c r="F185" s="27" t="s">
        <v>587</v>
      </c>
      <c r="G185" s="29">
        <v>3000</v>
      </c>
      <c r="H185" s="29">
        <v>3000</v>
      </c>
      <c r="I185" s="18">
        <f t="shared" si="9"/>
        <v>0</v>
      </c>
      <c r="J185" s="41" t="s">
        <v>621</v>
      </c>
      <c r="K185" s="20" t="s">
        <v>12</v>
      </c>
      <c r="L185" s="9"/>
    </row>
    <row r="186" spans="2:12" s="4" customFormat="1" x14ac:dyDescent="0.3">
      <c r="B186" s="27" t="s">
        <v>289</v>
      </c>
      <c r="C186" s="28">
        <f t="shared" si="10"/>
        <v>45286</v>
      </c>
      <c r="D186" s="27" t="s">
        <v>328</v>
      </c>
      <c r="E186" s="27" t="s">
        <v>396</v>
      </c>
      <c r="F186" s="27" t="s">
        <v>588</v>
      </c>
      <c r="G186" s="29">
        <v>1320</v>
      </c>
      <c r="H186" s="29">
        <v>1320</v>
      </c>
      <c r="I186" s="18">
        <f t="shared" si="9"/>
        <v>0</v>
      </c>
      <c r="J186" s="41" t="s">
        <v>621</v>
      </c>
      <c r="K186" s="20" t="s">
        <v>12</v>
      </c>
      <c r="L186" s="9"/>
    </row>
    <row r="187" spans="2:12" s="4" customFormat="1" x14ac:dyDescent="0.3">
      <c r="B187" s="27" t="s">
        <v>290</v>
      </c>
      <c r="C187" s="28">
        <f t="shared" si="10"/>
        <v>45286</v>
      </c>
      <c r="D187" s="27" t="s">
        <v>365</v>
      </c>
      <c r="E187" s="27" t="s">
        <v>430</v>
      </c>
      <c r="F187" s="27" t="s">
        <v>589</v>
      </c>
      <c r="G187" s="29">
        <v>116837</v>
      </c>
      <c r="H187" s="29">
        <v>116837</v>
      </c>
      <c r="I187" s="18">
        <f t="shared" si="9"/>
        <v>0</v>
      </c>
      <c r="J187" s="41" t="s">
        <v>621</v>
      </c>
      <c r="K187" s="20" t="s">
        <v>12</v>
      </c>
      <c r="L187" s="9"/>
    </row>
    <row r="188" spans="2:12" s="4" customFormat="1" x14ac:dyDescent="0.3">
      <c r="B188" s="27" t="s">
        <v>291</v>
      </c>
      <c r="C188" s="28">
        <f t="shared" si="10"/>
        <v>45286</v>
      </c>
      <c r="D188" s="27" t="s">
        <v>365</v>
      </c>
      <c r="E188" s="27" t="s">
        <v>430</v>
      </c>
      <c r="F188" s="27" t="s">
        <v>590</v>
      </c>
      <c r="G188" s="29">
        <v>53790</v>
      </c>
      <c r="H188" s="29">
        <v>53790</v>
      </c>
      <c r="I188" s="18">
        <f t="shared" si="9"/>
        <v>0</v>
      </c>
      <c r="J188" s="41" t="s">
        <v>621</v>
      </c>
      <c r="K188" s="20" t="s">
        <v>12</v>
      </c>
      <c r="L188" s="9"/>
    </row>
    <row r="189" spans="2:12" s="4" customFormat="1" x14ac:dyDescent="0.3">
      <c r="B189" s="27" t="s">
        <v>292</v>
      </c>
      <c r="C189" s="28">
        <f t="shared" si="10"/>
        <v>45286</v>
      </c>
      <c r="D189" s="27" t="s">
        <v>382</v>
      </c>
      <c r="E189" s="27" t="s">
        <v>447</v>
      </c>
      <c r="F189" s="27" t="s">
        <v>591</v>
      </c>
      <c r="G189" s="29">
        <v>288331.19</v>
      </c>
      <c r="H189" s="29">
        <v>288331.19</v>
      </c>
      <c r="I189" s="18">
        <f t="shared" si="9"/>
        <v>0</v>
      </c>
      <c r="J189" s="41" t="s">
        <v>621</v>
      </c>
      <c r="K189" s="20" t="s">
        <v>12</v>
      </c>
      <c r="L189" s="9"/>
    </row>
    <row r="190" spans="2:12" s="4" customFormat="1" x14ac:dyDescent="0.3">
      <c r="B190" s="27" t="s">
        <v>293</v>
      </c>
      <c r="C190" s="28">
        <f t="shared" si="10"/>
        <v>45286</v>
      </c>
      <c r="D190" s="27" t="s">
        <v>382</v>
      </c>
      <c r="E190" s="27" t="s">
        <v>447</v>
      </c>
      <c r="F190" s="27" t="s">
        <v>592</v>
      </c>
      <c r="G190" s="29">
        <v>34815.08</v>
      </c>
      <c r="H190" s="29">
        <v>34815.08</v>
      </c>
      <c r="I190" s="18">
        <f t="shared" si="9"/>
        <v>0</v>
      </c>
      <c r="J190" s="41" t="s">
        <v>621</v>
      </c>
      <c r="K190" s="20" t="s">
        <v>12</v>
      </c>
      <c r="L190" s="9"/>
    </row>
    <row r="191" spans="2:12" s="4" customFormat="1" x14ac:dyDescent="0.3">
      <c r="B191" s="27" t="s">
        <v>294</v>
      </c>
      <c r="C191" s="28">
        <f t="shared" si="10"/>
        <v>45286</v>
      </c>
      <c r="D191" s="27" t="s">
        <v>383</v>
      </c>
      <c r="E191" s="27" t="s">
        <v>448</v>
      </c>
      <c r="F191" s="27" t="s">
        <v>593</v>
      </c>
      <c r="G191" s="29">
        <v>11400</v>
      </c>
      <c r="H191" s="29">
        <v>11400</v>
      </c>
      <c r="I191" s="18">
        <f t="shared" si="9"/>
        <v>0</v>
      </c>
      <c r="J191" s="41" t="s">
        <v>621</v>
      </c>
      <c r="K191" s="20" t="s">
        <v>12</v>
      </c>
      <c r="L191" s="9"/>
    </row>
    <row r="192" spans="2:12" s="4" customFormat="1" x14ac:dyDescent="0.3">
      <c r="B192" s="27" t="s">
        <v>295</v>
      </c>
      <c r="C192" s="28">
        <f t="shared" si="10"/>
        <v>45286</v>
      </c>
      <c r="D192" s="27" t="s">
        <v>102</v>
      </c>
      <c r="E192" s="27" t="s">
        <v>121</v>
      </c>
      <c r="F192" s="27" t="s">
        <v>594</v>
      </c>
      <c r="G192" s="29">
        <v>8260</v>
      </c>
      <c r="H192" s="29">
        <v>8260</v>
      </c>
      <c r="I192" s="18">
        <f t="shared" si="9"/>
        <v>0</v>
      </c>
      <c r="J192" s="41" t="s">
        <v>621</v>
      </c>
      <c r="K192" s="20" t="s">
        <v>12</v>
      </c>
      <c r="L192" s="9"/>
    </row>
    <row r="193" spans="2:12" s="4" customFormat="1" x14ac:dyDescent="0.3">
      <c r="B193" s="27" t="s">
        <v>296</v>
      </c>
      <c r="C193" s="28">
        <f t="shared" si="10"/>
        <v>45286</v>
      </c>
      <c r="D193" s="27" t="s">
        <v>94</v>
      </c>
      <c r="E193" s="27" t="s">
        <v>113</v>
      </c>
      <c r="F193" s="27" t="s">
        <v>595</v>
      </c>
      <c r="G193" s="29">
        <v>204730</v>
      </c>
      <c r="H193" s="29">
        <v>204730</v>
      </c>
      <c r="I193" s="18">
        <f t="shared" si="9"/>
        <v>0</v>
      </c>
      <c r="J193" s="41" t="s">
        <v>621</v>
      </c>
      <c r="K193" s="20" t="s">
        <v>12</v>
      </c>
      <c r="L193" s="9"/>
    </row>
    <row r="194" spans="2:12" s="4" customFormat="1" x14ac:dyDescent="0.3">
      <c r="B194" s="27" t="s">
        <v>151</v>
      </c>
      <c r="C194" s="28">
        <f t="shared" si="10"/>
        <v>45286</v>
      </c>
      <c r="D194" s="27" t="s">
        <v>76</v>
      </c>
      <c r="E194" s="27" t="s">
        <v>77</v>
      </c>
      <c r="F194" s="27" t="s">
        <v>596</v>
      </c>
      <c r="G194" s="29">
        <v>98825</v>
      </c>
      <c r="H194" s="29">
        <v>98825</v>
      </c>
      <c r="I194" s="18">
        <f t="shared" si="9"/>
        <v>0</v>
      </c>
      <c r="J194" s="41" t="s">
        <v>621</v>
      </c>
      <c r="K194" s="20" t="s">
        <v>12</v>
      </c>
      <c r="L194" s="9"/>
    </row>
    <row r="195" spans="2:12" s="4" customFormat="1" x14ac:dyDescent="0.3">
      <c r="B195" s="27" t="s">
        <v>297</v>
      </c>
      <c r="C195" s="28">
        <f t="shared" si="10"/>
        <v>45286</v>
      </c>
      <c r="D195" s="27" t="s">
        <v>100</v>
      </c>
      <c r="E195" s="27" t="s">
        <v>119</v>
      </c>
      <c r="F195" s="27" t="s">
        <v>597</v>
      </c>
      <c r="G195" s="29">
        <v>13688</v>
      </c>
      <c r="H195" s="29">
        <v>13688</v>
      </c>
      <c r="I195" s="18">
        <f t="shared" si="9"/>
        <v>0</v>
      </c>
      <c r="J195" s="41" t="s">
        <v>621</v>
      </c>
      <c r="K195" s="20" t="s">
        <v>12</v>
      </c>
      <c r="L195" s="9"/>
    </row>
    <row r="196" spans="2:12" s="4" customFormat="1" x14ac:dyDescent="0.3">
      <c r="B196" s="27" t="s">
        <v>298</v>
      </c>
      <c r="C196" s="28">
        <f t="shared" si="10"/>
        <v>45286</v>
      </c>
      <c r="D196" s="27" t="s">
        <v>100</v>
      </c>
      <c r="E196" s="27" t="s">
        <v>119</v>
      </c>
      <c r="F196" s="27" t="s">
        <v>598</v>
      </c>
      <c r="G196" s="29">
        <v>82187</v>
      </c>
      <c r="H196" s="29">
        <v>82187</v>
      </c>
      <c r="I196" s="18">
        <f t="shared" si="9"/>
        <v>0</v>
      </c>
      <c r="J196" s="41" t="s">
        <v>621</v>
      </c>
      <c r="K196" s="20" t="s">
        <v>12</v>
      </c>
      <c r="L196" s="9"/>
    </row>
    <row r="197" spans="2:12" s="4" customFormat="1" x14ac:dyDescent="0.3">
      <c r="B197" s="27" t="s">
        <v>299</v>
      </c>
      <c r="C197" s="28">
        <f t="shared" si="10"/>
        <v>45286</v>
      </c>
      <c r="D197" s="27" t="s">
        <v>331</v>
      </c>
      <c r="E197" s="27" t="s">
        <v>399</v>
      </c>
      <c r="F197" s="27" t="s">
        <v>599</v>
      </c>
      <c r="G197" s="29">
        <v>32000</v>
      </c>
      <c r="H197" s="29">
        <v>32000</v>
      </c>
      <c r="I197" s="18">
        <f t="shared" si="9"/>
        <v>0</v>
      </c>
      <c r="J197" s="41" t="s">
        <v>621</v>
      </c>
      <c r="K197" s="20" t="s">
        <v>12</v>
      </c>
      <c r="L197" s="9"/>
    </row>
    <row r="198" spans="2:12" s="4" customFormat="1" x14ac:dyDescent="0.3">
      <c r="B198" s="27" t="s">
        <v>300</v>
      </c>
      <c r="C198" s="28">
        <f t="shared" si="10"/>
        <v>45286</v>
      </c>
      <c r="D198" s="27" t="s">
        <v>384</v>
      </c>
      <c r="E198" s="27" t="s">
        <v>449</v>
      </c>
      <c r="F198" s="27" t="s">
        <v>600</v>
      </c>
      <c r="G198" s="29">
        <v>4840</v>
      </c>
      <c r="H198" s="29">
        <v>4840</v>
      </c>
      <c r="I198" s="18">
        <f t="shared" si="9"/>
        <v>0</v>
      </c>
      <c r="J198" s="41" t="s">
        <v>621</v>
      </c>
      <c r="K198" s="20" t="s">
        <v>12</v>
      </c>
      <c r="L198" s="9"/>
    </row>
    <row r="199" spans="2:12" s="4" customFormat="1" x14ac:dyDescent="0.3">
      <c r="B199" s="27" t="s">
        <v>301</v>
      </c>
      <c r="C199" s="28">
        <f t="shared" si="10"/>
        <v>45286</v>
      </c>
      <c r="D199" s="27" t="s">
        <v>384</v>
      </c>
      <c r="E199" s="27" t="s">
        <v>449</v>
      </c>
      <c r="F199" s="27" t="s">
        <v>601</v>
      </c>
      <c r="G199" s="29">
        <v>5040</v>
      </c>
      <c r="H199" s="29">
        <v>5040</v>
      </c>
      <c r="I199" s="18">
        <f t="shared" si="9"/>
        <v>0</v>
      </c>
      <c r="J199" s="41" t="s">
        <v>621</v>
      </c>
      <c r="K199" s="20" t="s">
        <v>12</v>
      </c>
      <c r="L199" s="9"/>
    </row>
    <row r="200" spans="2:12" s="4" customFormat="1" x14ac:dyDescent="0.3">
      <c r="B200" s="27" t="s">
        <v>302</v>
      </c>
      <c r="C200" s="28">
        <f t="shared" si="10"/>
        <v>45286</v>
      </c>
      <c r="D200" s="27" t="s">
        <v>385</v>
      </c>
      <c r="E200" s="27" t="s">
        <v>450</v>
      </c>
      <c r="F200" s="27" t="s">
        <v>602</v>
      </c>
      <c r="G200" s="29">
        <v>225000</v>
      </c>
      <c r="H200" s="29">
        <v>225000</v>
      </c>
      <c r="I200" s="18">
        <f t="shared" si="9"/>
        <v>0</v>
      </c>
      <c r="J200" s="41" t="s">
        <v>621</v>
      </c>
      <c r="K200" s="20" t="s">
        <v>12</v>
      </c>
      <c r="L200" s="9"/>
    </row>
    <row r="201" spans="2:12" s="4" customFormat="1" x14ac:dyDescent="0.3">
      <c r="B201" s="27" t="s">
        <v>303</v>
      </c>
      <c r="C201" s="28">
        <f t="shared" si="10"/>
        <v>45286</v>
      </c>
      <c r="D201" s="27" t="s">
        <v>386</v>
      </c>
      <c r="E201" s="27" t="s">
        <v>451</v>
      </c>
      <c r="F201" s="27" t="s">
        <v>603</v>
      </c>
      <c r="G201" s="29">
        <v>113280</v>
      </c>
      <c r="H201" s="29">
        <v>113280</v>
      </c>
      <c r="I201" s="18">
        <f t="shared" si="9"/>
        <v>0</v>
      </c>
      <c r="J201" s="41" t="s">
        <v>621</v>
      </c>
      <c r="K201" s="20" t="s">
        <v>12</v>
      </c>
      <c r="L201" s="9"/>
    </row>
    <row r="202" spans="2:12" s="4" customFormat="1" x14ac:dyDescent="0.3">
      <c r="B202" s="27" t="s">
        <v>304</v>
      </c>
      <c r="C202" s="28">
        <f t="shared" si="10"/>
        <v>45286</v>
      </c>
      <c r="D202" s="27" t="s">
        <v>332</v>
      </c>
      <c r="E202" s="27" t="s">
        <v>400</v>
      </c>
      <c r="F202" s="27" t="s">
        <v>604</v>
      </c>
      <c r="G202" s="29">
        <v>10053</v>
      </c>
      <c r="H202" s="29">
        <v>10053</v>
      </c>
      <c r="I202" s="18">
        <f t="shared" si="9"/>
        <v>0</v>
      </c>
      <c r="J202" s="41" t="s">
        <v>621</v>
      </c>
      <c r="K202" s="20" t="s">
        <v>12</v>
      </c>
      <c r="L202" s="9"/>
    </row>
    <row r="203" spans="2:12" s="4" customFormat="1" x14ac:dyDescent="0.3">
      <c r="B203" s="27" t="s">
        <v>305</v>
      </c>
      <c r="C203" s="28">
        <f t="shared" si="10"/>
        <v>45286</v>
      </c>
      <c r="D203" s="27" t="s">
        <v>332</v>
      </c>
      <c r="E203" s="27" t="s">
        <v>400</v>
      </c>
      <c r="F203" s="27" t="s">
        <v>605</v>
      </c>
      <c r="G203" s="29">
        <v>3363</v>
      </c>
      <c r="H203" s="29">
        <v>3363</v>
      </c>
      <c r="I203" s="18">
        <f t="shared" si="9"/>
        <v>0</v>
      </c>
      <c r="J203" s="41" t="s">
        <v>621</v>
      </c>
      <c r="K203" s="20" t="s">
        <v>12</v>
      </c>
      <c r="L203" s="9"/>
    </row>
    <row r="204" spans="2:12" s="4" customFormat="1" x14ac:dyDescent="0.3">
      <c r="B204" s="27" t="s">
        <v>306</v>
      </c>
      <c r="C204" s="28">
        <f t="shared" si="10"/>
        <v>45286</v>
      </c>
      <c r="D204" s="27" t="s">
        <v>353</v>
      </c>
      <c r="E204" s="27" t="s">
        <v>31</v>
      </c>
      <c r="F204" s="27" t="s">
        <v>606</v>
      </c>
      <c r="G204" s="29">
        <v>14868</v>
      </c>
      <c r="H204" s="29">
        <v>14868</v>
      </c>
      <c r="I204" s="18">
        <f t="shared" si="9"/>
        <v>0</v>
      </c>
      <c r="J204" s="41" t="s">
        <v>621</v>
      </c>
      <c r="K204" s="20" t="s">
        <v>12</v>
      </c>
      <c r="L204" s="9"/>
    </row>
    <row r="205" spans="2:12" s="4" customFormat="1" x14ac:dyDescent="0.3">
      <c r="B205" s="27" t="s">
        <v>307</v>
      </c>
      <c r="C205" s="28">
        <f t="shared" si="10"/>
        <v>45286</v>
      </c>
      <c r="D205" s="27" t="s">
        <v>353</v>
      </c>
      <c r="E205" s="27" t="s">
        <v>31</v>
      </c>
      <c r="F205" s="27" t="s">
        <v>606</v>
      </c>
      <c r="G205" s="29">
        <v>50091</v>
      </c>
      <c r="H205" s="29">
        <v>50091</v>
      </c>
      <c r="I205" s="18">
        <f t="shared" si="9"/>
        <v>0</v>
      </c>
      <c r="J205" s="41" t="s">
        <v>621</v>
      </c>
      <c r="K205" s="20" t="s">
        <v>12</v>
      </c>
      <c r="L205" s="9"/>
    </row>
    <row r="206" spans="2:12" s="4" customFormat="1" x14ac:dyDescent="0.3">
      <c r="B206" s="27" t="s">
        <v>308</v>
      </c>
      <c r="C206" s="28">
        <f t="shared" si="10"/>
        <v>45286</v>
      </c>
      <c r="D206" s="27" t="s">
        <v>37</v>
      </c>
      <c r="E206" s="27" t="s">
        <v>56</v>
      </c>
      <c r="F206" s="27" t="s">
        <v>607</v>
      </c>
      <c r="G206" s="29">
        <v>32212.93</v>
      </c>
      <c r="H206" s="29">
        <v>32212.93</v>
      </c>
      <c r="I206" s="18">
        <f t="shared" si="9"/>
        <v>0</v>
      </c>
      <c r="J206" s="41" t="s">
        <v>621</v>
      </c>
      <c r="K206" s="20" t="s">
        <v>12</v>
      </c>
      <c r="L206" s="9"/>
    </row>
    <row r="207" spans="2:12" s="4" customFormat="1" x14ac:dyDescent="0.3">
      <c r="B207" s="27" t="s">
        <v>309</v>
      </c>
      <c r="C207" s="28">
        <f t="shared" si="10"/>
        <v>45286</v>
      </c>
      <c r="D207" s="27" t="s">
        <v>37</v>
      </c>
      <c r="E207" s="27" t="s">
        <v>56</v>
      </c>
      <c r="F207" s="27" t="s">
        <v>123</v>
      </c>
      <c r="G207" s="29">
        <v>18698.79</v>
      </c>
      <c r="H207" s="29">
        <v>18698.79</v>
      </c>
      <c r="I207" s="18">
        <f t="shared" si="9"/>
        <v>0</v>
      </c>
      <c r="J207" s="41" t="s">
        <v>621</v>
      </c>
      <c r="K207" s="20" t="s">
        <v>12</v>
      </c>
      <c r="L207" s="9"/>
    </row>
    <row r="208" spans="2:12" s="4" customFormat="1" x14ac:dyDescent="0.3">
      <c r="B208" s="27" t="s">
        <v>310</v>
      </c>
      <c r="C208" s="28">
        <f t="shared" si="10"/>
        <v>45286</v>
      </c>
      <c r="D208" s="27" t="s">
        <v>91</v>
      </c>
      <c r="E208" s="27" t="s">
        <v>110</v>
      </c>
      <c r="F208" s="27" t="s">
        <v>608</v>
      </c>
      <c r="G208" s="29">
        <v>340330.8</v>
      </c>
      <c r="H208" s="29">
        <v>340330.8</v>
      </c>
      <c r="I208" s="18">
        <f t="shared" si="9"/>
        <v>0</v>
      </c>
      <c r="J208" s="41" t="s">
        <v>621</v>
      </c>
      <c r="K208" s="20" t="s">
        <v>12</v>
      </c>
      <c r="L208" s="9"/>
    </row>
    <row r="209" spans="2:12" s="4" customFormat="1" x14ac:dyDescent="0.3">
      <c r="B209" s="27" t="s">
        <v>311</v>
      </c>
      <c r="C209" s="28">
        <f t="shared" si="10"/>
        <v>45286</v>
      </c>
      <c r="D209" s="27" t="s">
        <v>364</v>
      </c>
      <c r="E209" s="27" t="s">
        <v>429</v>
      </c>
      <c r="F209" s="27" t="s">
        <v>609</v>
      </c>
      <c r="G209" s="29">
        <v>100300</v>
      </c>
      <c r="H209" s="29">
        <v>100300</v>
      </c>
      <c r="I209" s="18">
        <f t="shared" si="9"/>
        <v>0</v>
      </c>
      <c r="J209" s="41" t="s">
        <v>621</v>
      </c>
      <c r="K209" s="20" t="s">
        <v>12</v>
      </c>
      <c r="L209" s="9"/>
    </row>
    <row r="210" spans="2:12" s="4" customFormat="1" x14ac:dyDescent="0.3">
      <c r="B210" s="27" t="s">
        <v>312</v>
      </c>
      <c r="C210" s="28">
        <f t="shared" si="10"/>
        <v>45286</v>
      </c>
      <c r="D210" s="27" t="s">
        <v>387</v>
      </c>
      <c r="E210" s="27" t="s">
        <v>620</v>
      </c>
      <c r="F210" s="27" t="s">
        <v>610</v>
      </c>
      <c r="G210" s="29">
        <v>51165</v>
      </c>
      <c r="H210" s="29">
        <v>51165</v>
      </c>
      <c r="I210" s="18">
        <f t="shared" si="9"/>
        <v>0</v>
      </c>
      <c r="J210" s="41" t="s">
        <v>621</v>
      </c>
      <c r="K210" s="20" t="s">
        <v>12</v>
      </c>
      <c r="L210" s="9"/>
    </row>
    <row r="211" spans="2:12" s="4" customFormat="1" x14ac:dyDescent="0.3">
      <c r="B211" s="27" t="s">
        <v>313</v>
      </c>
      <c r="C211" s="28">
        <f t="shared" si="10"/>
        <v>45286</v>
      </c>
      <c r="D211" s="27" t="s">
        <v>350</v>
      </c>
      <c r="E211" s="27" t="s">
        <v>417</v>
      </c>
      <c r="F211" s="27" t="s">
        <v>611</v>
      </c>
      <c r="G211" s="29">
        <v>35400</v>
      </c>
      <c r="H211" s="29">
        <v>35400</v>
      </c>
      <c r="I211" s="18">
        <f t="shared" si="9"/>
        <v>0</v>
      </c>
      <c r="J211" s="41" t="s">
        <v>621</v>
      </c>
      <c r="K211" s="20" t="s">
        <v>12</v>
      </c>
      <c r="L211" s="9"/>
    </row>
    <row r="212" spans="2:12" s="4" customFormat="1" x14ac:dyDescent="0.3">
      <c r="B212" s="27" t="s">
        <v>314</v>
      </c>
      <c r="C212" s="28">
        <f t="shared" si="10"/>
        <v>45286</v>
      </c>
      <c r="D212" s="27" t="s">
        <v>388</v>
      </c>
      <c r="E212" s="27" t="s">
        <v>452</v>
      </c>
      <c r="F212" s="27" t="s">
        <v>612</v>
      </c>
      <c r="G212" s="29">
        <v>303525.61</v>
      </c>
      <c r="H212" s="29">
        <v>303525.61</v>
      </c>
      <c r="I212" s="18">
        <f t="shared" si="9"/>
        <v>0</v>
      </c>
      <c r="J212" s="41" t="s">
        <v>621</v>
      </c>
      <c r="K212" s="20" t="s">
        <v>12</v>
      </c>
      <c r="L212" s="9"/>
    </row>
    <row r="213" spans="2:12" s="4" customFormat="1" x14ac:dyDescent="0.3">
      <c r="B213" s="27" t="s">
        <v>315</v>
      </c>
      <c r="C213" s="28">
        <f t="shared" si="10"/>
        <v>45286</v>
      </c>
      <c r="D213" s="27" t="s">
        <v>389</v>
      </c>
      <c r="E213" s="27" t="s">
        <v>453</v>
      </c>
      <c r="F213" s="27" t="s">
        <v>613</v>
      </c>
      <c r="G213" s="29">
        <v>264769.34000000003</v>
      </c>
      <c r="H213" s="29">
        <v>264769.34000000003</v>
      </c>
      <c r="I213" s="18">
        <f t="shared" si="9"/>
        <v>0</v>
      </c>
      <c r="J213" s="41" t="s">
        <v>621</v>
      </c>
      <c r="K213" s="20" t="s">
        <v>12</v>
      </c>
      <c r="L213" s="9"/>
    </row>
    <row r="214" spans="2:12" s="4" customFormat="1" x14ac:dyDescent="0.3">
      <c r="B214" s="27" t="s">
        <v>316</v>
      </c>
      <c r="C214" s="28">
        <f t="shared" si="10"/>
        <v>45286</v>
      </c>
      <c r="D214" s="27" t="s">
        <v>362</v>
      </c>
      <c r="E214" s="27" t="s">
        <v>427</v>
      </c>
      <c r="F214" s="27" t="s">
        <v>614</v>
      </c>
      <c r="G214" s="29">
        <v>1128319.8600000001</v>
      </c>
      <c r="H214" s="29">
        <v>1128319.8600000001</v>
      </c>
      <c r="I214" s="18">
        <f t="shared" si="9"/>
        <v>0</v>
      </c>
      <c r="J214" s="41" t="s">
        <v>621</v>
      </c>
      <c r="K214" s="20" t="s">
        <v>12</v>
      </c>
      <c r="L214" s="9"/>
    </row>
    <row r="215" spans="2:12" s="4" customFormat="1" x14ac:dyDescent="0.3">
      <c r="B215" s="27" t="s">
        <v>317</v>
      </c>
      <c r="C215" s="28">
        <f t="shared" si="10"/>
        <v>45286</v>
      </c>
      <c r="D215" s="27" t="s">
        <v>390</v>
      </c>
      <c r="E215" s="27" t="s">
        <v>454</v>
      </c>
      <c r="F215" s="27" t="s">
        <v>615</v>
      </c>
      <c r="G215" s="29">
        <v>450343.88</v>
      </c>
      <c r="H215" s="29">
        <v>450343.88</v>
      </c>
      <c r="I215" s="18">
        <f t="shared" si="9"/>
        <v>0</v>
      </c>
      <c r="J215" s="41" t="s">
        <v>621</v>
      </c>
      <c r="K215" s="20" t="s">
        <v>12</v>
      </c>
      <c r="L215" s="9"/>
    </row>
    <row r="216" spans="2:12" s="4" customFormat="1" x14ac:dyDescent="0.3">
      <c r="B216" s="27" t="s">
        <v>318</v>
      </c>
      <c r="C216" s="28">
        <f>DATE(2023,12,28)</f>
        <v>45288</v>
      </c>
      <c r="D216" s="27" t="s">
        <v>388</v>
      </c>
      <c r="E216" s="27" t="s">
        <v>452</v>
      </c>
      <c r="F216" s="27" t="s">
        <v>539</v>
      </c>
      <c r="G216" s="29">
        <v>303525.61</v>
      </c>
      <c r="H216" s="29">
        <v>303525.61</v>
      </c>
      <c r="I216" s="18">
        <f t="shared" si="9"/>
        <v>0</v>
      </c>
      <c r="J216" s="41" t="s">
        <v>621</v>
      </c>
      <c r="K216" s="20" t="s">
        <v>12</v>
      </c>
      <c r="L216" s="9"/>
    </row>
    <row r="217" spans="2:12" s="4" customFormat="1" x14ac:dyDescent="0.3">
      <c r="B217" s="27" t="s">
        <v>319</v>
      </c>
      <c r="C217" s="28">
        <f>DATE(2023,12,28)</f>
        <v>45288</v>
      </c>
      <c r="D217" s="27" t="s">
        <v>382</v>
      </c>
      <c r="E217" s="27" t="s">
        <v>447</v>
      </c>
      <c r="F217" s="27" t="s">
        <v>616</v>
      </c>
      <c r="G217" s="29">
        <v>502975</v>
      </c>
      <c r="H217" s="29">
        <v>502975</v>
      </c>
      <c r="I217" s="18">
        <f t="shared" si="9"/>
        <v>0</v>
      </c>
      <c r="J217" s="41" t="s">
        <v>621</v>
      </c>
      <c r="K217" s="20" t="s">
        <v>12</v>
      </c>
      <c r="L217" s="9"/>
    </row>
    <row r="218" spans="2:12" s="4" customFormat="1" x14ac:dyDescent="0.3">
      <c r="B218" s="27" t="s">
        <v>320</v>
      </c>
      <c r="C218" s="28">
        <f>DATE(2023,12,28)</f>
        <v>45288</v>
      </c>
      <c r="D218" s="27" t="s">
        <v>98</v>
      </c>
      <c r="E218" s="27" t="s">
        <v>117</v>
      </c>
      <c r="F218" s="27" t="s">
        <v>617</v>
      </c>
      <c r="G218" s="29">
        <v>60888</v>
      </c>
      <c r="H218" s="29">
        <v>60888</v>
      </c>
      <c r="I218" s="18">
        <f t="shared" si="9"/>
        <v>0</v>
      </c>
      <c r="J218" s="41" t="s">
        <v>621</v>
      </c>
      <c r="K218" s="20" t="s">
        <v>12</v>
      </c>
      <c r="L218" s="9"/>
    </row>
    <row r="219" spans="2:12" s="4" customFormat="1" x14ac:dyDescent="0.3">
      <c r="B219" s="27" t="s">
        <v>321</v>
      </c>
      <c r="C219" s="28">
        <f>DATE(2023,12,28)</f>
        <v>45288</v>
      </c>
      <c r="D219" s="27" t="s">
        <v>382</v>
      </c>
      <c r="E219" s="27" t="s">
        <v>447</v>
      </c>
      <c r="F219" s="27" t="s">
        <v>590</v>
      </c>
      <c r="G219" s="29">
        <v>244212.58</v>
      </c>
      <c r="H219" s="29">
        <v>244212.58</v>
      </c>
      <c r="I219" s="18">
        <f t="shared" si="9"/>
        <v>0</v>
      </c>
      <c r="J219" s="41" t="s">
        <v>621</v>
      </c>
      <c r="K219" s="20" t="s">
        <v>12</v>
      </c>
      <c r="L219" s="9"/>
    </row>
    <row r="220" spans="2:12" s="4" customFormat="1" x14ac:dyDescent="0.3">
      <c r="B220" s="27" t="s">
        <v>322</v>
      </c>
      <c r="C220" s="28">
        <f>DATE(2023,12,28)</f>
        <v>45288</v>
      </c>
      <c r="D220" s="27" t="s">
        <v>343</v>
      </c>
      <c r="E220" s="27" t="s">
        <v>411</v>
      </c>
      <c r="F220" s="27" t="s">
        <v>575</v>
      </c>
      <c r="G220" s="29">
        <v>5427</v>
      </c>
      <c r="H220" s="29">
        <v>5427</v>
      </c>
      <c r="I220" s="18">
        <f t="shared" si="9"/>
        <v>0</v>
      </c>
      <c r="J220" s="41" t="s">
        <v>621</v>
      </c>
      <c r="K220" s="20" t="s">
        <v>12</v>
      </c>
      <c r="L220" s="9"/>
    </row>
    <row r="221" spans="2:12" s="4" customFormat="1" x14ac:dyDescent="0.3">
      <c r="B221" s="27" t="s">
        <v>323</v>
      </c>
      <c r="C221" s="28">
        <f>DATE(2023,12,29)</f>
        <v>45289</v>
      </c>
      <c r="D221" s="27" t="s">
        <v>391</v>
      </c>
      <c r="E221" s="27" t="s">
        <v>455</v>
      </c>
      <c r="F221" s="27" t="s">
        <v>618</v>
      </c>
      <c r="G221" s="29">
        <v>1848724.16</v>
      </c>
      <c r="H221" s="29">
        <v>1848724.16</v>
      </c>
      <c r="I221" s="18">
        <f t="shared" si="9"/>
        <v>0</v>
      </c>
      <c r="J221" s="41" t="s">
        <v>621</v>
      </c>
      <c r="K221" s="20" t="s">
        <v>12</v>
      </c>
      <c r="L221" s="9"/>
    </row>
    <row r="222" spans="2:12" x14ac:dyDescent="0.3">
      <c r="B222" s="47"/>
      <c r="C222" s="48"/>
      <c r="D222" s="48"/>
      <c r="E222" s="49"/>
      <c r="F222" s="34"/>
      <c r="G222" s="35">
        <f>SUM(G11:G221)</f>
        <v>27876677.029999997</v>
      </c>
      <c r="H222" s="35">
        <f>SUM(H11:H221)</f>
        <v>27876677.029999997</v>
      </c>
      <c r="I222" s="36">
        <f>-H231</f>
        <v>0</v>
      </c>
      <c r="J222" s="37"/>
      <c r="K222" s="37"/>
      <c r="L222" s="11"/>
    </row>
    <row r="223" spans="2:12" x14ac:dyDescent="0.3">
      <c r="B223" s="21"/>
      <c r="C223" s="22"/>
      <c r="D223" s="22"/>
      <c r="E223" s="21"/>
      <c r="F223" s="21"/>
      <c r="G223" s="12"/>
      <c r="H223" s="13"/>
      <c r="I223" s="14"/>
      <c r="J223" s="14"/>
      <c r="K223" s="14"/>
      <c r="L223" s="11"/>
    </row>
    <row r="224" spans="2:12" s="6" customFormat="1" x14ac:dyDescent="0.3">
      <c r="B224" s="23"/>
      <c r="C224" s="24"/>
      <c r="D224" s="24"/>
      <c r="E224" s="25"/>
      <c r="F224" s="26"/>
      <c r="G224" s="15"/>
      <c r="H224" s="11"/>
      <c r="I224" s="16"/>
      <c r="J224" s="16"/>
      <c r="K224" s="16"/>
      <c r="L224" s="11"/>
    </row>
    <row r="225" spans="1:14" s="6" customFormat="1" x14ac:dyDescent="0.3">
      <c r="B225" s="23"/>
      <c r="C225" s="24"/>
      <c r="D225" s="24"/>
      <c r="E225" s="25"/>
      <c r="F225" s="26"/>
      <c r="G225" s="15"/>
      <c r="H225" s="11"/>
      <c r="I225" s="16"/>
      <c r="J225" s="16"/>
      <c r="K225" s="16"/>
      <c r="L225" s="11"/>
    </row>
    <row r="226" spans="1:14" s="6" customFormat="1" x14ac:dyDescent="0.3">
      <c r="B226" s="17"/>
      <c r="C226" s="46" t="s">
        <v>30</v>
      </c>
      <c r="D226" s="46"/>
      <c r="E226" s="46"/>
      <c r="F226" s="11"/>
      <c r="G226" s="46" t="s">
        <v>16</v>
      </c>
      <c r="H226" s="46"/>
      <c r="I226" s="16"/>
      <c r="J226" s="16"/>
      <c r="K226" s="16"/>
      <c r="L226" s="11"/>
    </row>
    <row r="227" spans="1:14" s="6" customFormat="1" x14ac:dyDescent="0.3">
      <c r="B227" s="17"/>
      <c r="C227" s="42" t="s">
        <v>71</v>
      </c>
      <c r="D227" s="42"/>
      <c r="E227" s="42"/>
      <c r="F227" s="11"/>
      <c r="G227" s="50" t="s">
        <v>622</v>
      </c>
      <c r="H227" s="42"/>
      <c r="I227" s="16"/>
      <c r="J227" s="16"/>
      <c r="K227" s="16"/>
      <c r="L227" s="11"/>
    </row>
    <row r="233" spans="1:14" s="6" customFormat="1" x14ac:dyDescent="0.3">
      <c r="A233" s="1"/>
      <c r="B233" s="7"/>
      <c r="E233" s="7"/>
      <c r="F233" s="1"/>
      <c r="G233" s="1"/>
      <c r="H233" s="1"/>
      <c r="L233" s="1"/>
      <c r="M233" s="1"/>
      <c r="N233" s="1"/>
    </row>
    <row r="234" spans="1:14" s="6" customFormat="1" x14ac:dyDescent="0.3">
      <c r="A234" s="1"/>
      <c r="B234" s="7"/>
      <c r="E234" s="7"/>
      <c r="F234" s="1"/>
      <c r="G234" s="1"/>
      <c r="H234" s="1"/>
      <c r="L234" s="1"/>
      <c r="M234" s="1"/>
      <c r="N234" s="1"/>
    </row>
    <row r="235" spans="1:14" s="6" customFormat="1" x14ac:dyDescent="0.3">
      <c r="A235" s="1"/>
      <c r="B235" s="7"/>
      <c r="E235" s="7"/>
      <c r="F235" s="1"/>
      <c r="G235" s="1"/>
      <c r="H235" s="1"/>
      <c r="L235" s="1"/>
      <c r="M235" s="1"/>
      <c r="N235" s="1"/>
    </row>
    <row r="236" spans="1:14" s="6" customFormat="1" x14ac:dyDescent="0.3">
      <c r="A236" s="1"/>
      <c r="B236" s="7"/>
      <c r="E236" s="7"/>
      <c r="F236" s="1"/>
      <c r="G236" s="1"/>
      <c r="H236" s="1"/>
      <c r="L236" s="1"/>
      <c r="M236" s="1"/>
      <c r="N236" s="1"/>
    </row>
    <row r="237" spans="1:14" s="6" customFormat="1" x14ac:dyDescent="0.3">
      <c r="A237" s="1"/>
      <c r="B237" s="7"/>
      <c r="E237" s="7"/>
      <c r="F237" s="1"/>
      <c r="G237" s="1"/>
      <c r="H237" s="1"/>
      <c r="L237" s="1"/>
      <c r="M237" s="1"/>
      <c r="N237" s="1"/>
    </row>
    <row r="238" spans="1:14" s="6" customFormat="1" x14ac:dyDescent="0.3">
      <c r="A238" s="1"/>
      <c r="B238" s="7"/>
      <c r="E238" s="7"/>
      <c r="F238" s="1"/>
      <c r="G238" s="1"/>
      <c r="H238" s="1"/>
      <c r="L238" s="1"/>
      <c r="M238" s="1"/>
      <c r="N238" s="1"/>
    </row>
    <row r="239" spans="1:14" s="6" customFormat="1" x14ac:dyDescent="0.3">
      <c r="A239" s="1"/>
      <c r="B239" s="7"/>
      <c r="E239" s="7"/>
      <c r="F239" s="1"/>
      <c r="G239" s="1"/>
      <c r="H239" s="1"/>
      <c r="L239" s="1"/>
      <c r="M239" s="1"/>
      <c r="N239" s="1"/>
    </row>
    <row r="240" spans="1:14" s="6" customFormat="1" x14ac:dyDescent="0.3">
      <c r="A240" s="1"/>
      <c r="B240" s="7"/>
      <c r="E240" s="7"/>
      <c r="F240" s="1"/>
      <c r="G240" s="1"/>
      <c r="H240" s="1"/>
      <c r="L240" s="1"/>
      <c r="M240" s="1"/>
      <c r="N240" s="1"/>
    </row>
    <row r="241" spans="1:14" s="6" customFormat="1" x14ac:dyDescent="0.3">
      <c r="A241" s="1"/>
      <c r="B241" s="7"/>
      <c r="E241" s="7"/>
      <c r="F241" s="1"/>
      <c r="G241" s="1"/>
      <c r="H241" s="1"/>
      <c r="L241" s="1"/>
      <c r="M241" s="1"/>
      <c r="N241" s="1"/>
    </row>
    <row r="242" spans="1:14" s="6" customFormat="1" x14ac:dyDescent="0.3">
      <c r="A242" s="1"/>
      <c r="B242" s="7"/>
      <c r="E242" s="7"/>
      <c r="F242" s="1"/>
      <c r="G242" s="1"/>
      <c r="H242" s="1"/>
      <c r="L242" s="1"/>
      <c r="M242" s="1"/>
      <c r="N242" s="1"/>
    </row>
    <row r="243" spans="1:14" s="6" customFormat="1" x14ac:dyDescent="0.3">
      <c r="A243" s="1"/>
      <c r="B243" s="7"/>
      <c r="E243" s="7"/>
      <c r="F243" s="1"/>
      <c r="G243" s="1"/>
      <c r="H243" s="1"/>
      <c r="L243" s="1"/>
      <c r="M243" s="1"/>
      <c r="N243" s="1"/>
    </row>
    <row r="244" spans="1:14" s="6" customFormat="1" x14ac:dyDescent="0.3">
      <c r="A244" s="1"/>
      <c r="B244" s="7"/>
      <c r="E244" s="7"/>
      <c r="F244" s="1"/>
      <c r="G244" s="1"/>
      <c r="H244" s="1"/>
      <c r="L244" s="1"/>
      <c r="M244" s="1"/>
      <c r="N244" s="1"/>
    </row>
    <row r="245" spans="1:14" s="6" customFormat="1" x14ac:dyDescent="0.3">
      <c r="A245" s="1"/>
      <c r="B245" s="7"/>
      <c r="E245" s="7"/>
      <c r="F245" s="1"/>
      <c r="G245" s="1"/>
      <c r="H245" s="1"/>
      <c r="L245" s="1"/>
      <c r="M245" s="1"/>
      <c r="N245" s="1"/>
    </row>
    <row r="246" spans="1:14" s="6" customFormat="1" x14ac:dyDescent="0.3">
      <c r="A246" s="1"/>
      <c r="B246" s="7"/>
      <c r="E246" s="7"/>
      <c r="F246" s="1"/>
      <c r="G246" s="1"/>
      <c r="H246" s="1"/>
      <c r="L246" s="1"/>
      <c r="M246" s="1"/>
      <c r="N246" s="1"/>
    </row>
    <row r="247" spans="1:14" s="6" customFormat="1" x14ac:dyDescent="0.3">
      <c r="A247" s="1"/>
      <c r="B247" s="7"/>
      <c r="E247" s="7"/>
      <c r="F247" s="1"/>
      <c r="G247" s="1"/>
      <c r="H247" s="1"/>
      <c r="L247" s="1"/>
      <c r="M247" s="1"/>
      <c r="N247" s="1"/>
    </row>
    <row r="248" spans="1:14" s="6" customFormat="1" x14ac:dyDescent="0.3">
      <c r="A248" s="1"/>
      <c r="B248" s="7"/>
      <c r="E248" s="7"/>
      <c r="F248" s="1"/>
      <c r="G248" s="1"/>
      <c r="H248" s="1"/>
      <c r="L248" s="1"/>
      <c r="M248" s="1"/>
      <c r="N248" s="1"/>
    </row>
    <row r="249" spans="1:14" s="6" customFormat="1" x14ac:dyDescent="0.3">
      <c r="A249" s="1"/>
      <c r="B249" s="7"/>
      <c r="E249" s="7"/>
      <c r="F249" s="1"/>
      <c r="G249" s="1"/>
      <c r="H249" s="1"/>
      <c r="L249" s="1"/>
      <c r="M249" s="1"/>
      <c r="N249" s="1"/>
    </row>
    <row r="250" spans="1:14" s="6" customFormat="1" x14ac:dyDescent="0.3">
      <c r="A250" s="1"/>
      <c r="B250" s="7"/>
      <c r="E250" s="7"/>
      <c r="F250" s="1"/>
      <c r="G250" s="1"/>
      <c r="H250" s="1"/>
      <c r="L250" s="1"/>
      <c r="M250" s="1"/>
      <c r="N250" s="1"/>
    </row>
    <row r="251" spans="1:14" s="6" customFormat="1" x14ac:dyDescent="0.3">
      <c r="A251" s="1"/>
      <c r="B251" s="7"/>
      <c r="E251" s="7"/>
      <c r="F251" s="1"/>
      <c r="G251" s="1"/>
      <c r="H251" s="1"/>
      <c r="L251" s="1"/>
      <c r="M251" s="1"/>
      <c r="N251" s="1"/>
    </row>
    <row r="252" spans="1:14" s="6" customFormat="1" x14ac:dyDescent="0.3">
      <c r="A252" s="1"/>
      <c r="B252" s="7"/>
      <c r="E252" s="7"/>
      <c r="F252" s="1"/>
      <c r="G252" s="1"/>
      <c r="H252" s="1"/>
      <c r="L252" s="1"/>
      <c r="M252" s="1"/>
      <c r="N252" s="1"/>
    </row>
    <row r="253" spans="1:14" s="6" customFormat="1" x14ac:dyDescent="0.3">
      <c r="A253" s="1"/>
      <c r="B253" s="7"/>
      <c r="E253" s="7"/>
      <c r="F253" s="1"/>
      <c r="G253" s="1"/>
      <c r="H253" s="1"/>
      <c r="L253" s="1"/>
      <c r="M253" s="1"/>
      <c r="N253" s="1"/>
    </row>
    <row r="254" spans="1:14" s="6" customFormat="1" x14ac:dyDescent="0.3">
      <c r="A254" s="1"/>
      <c r="B254" s="7"/>
      <c r="E254" s="7"/>
      <c r="F254" s="1"/>
      <c r="G254" s="1"/>
      <c r="H254" s="1"/>
      <c r="L254" s="1"/>
      <c r="M254" s="1"/>
      <c r="N254" s="1"/>
    </row>
    <row r="255" spans="1:14" s="6" customFormat="1" x14ac:dyDescent="0.3">
      <c r="A255" s="1"/>
      <c r="B255" s="7"/>
      <c r="E255" s="7"/>
      <c r="F255" s="1"/>
      <c r="G255" s="1"/>
      <c r="H255" s="1"/>
      <c r="L255" s="1"/>
      <c r="M255" s="1"/>
      <c r="N255" s="1"/>
    </row>
    <row r="256" spans="1:14" s="6" customFormat="1" x14ac:dyDescent="0.3">
      <c r="A256" s="1"/>
      <c r="B256" s="7"/>
      <c r="E256" s="7"/>
      <c r="F256" s="1"/>
      <c r="G256" s="1"/>
      <c r="H256" s="1"/>
      <c r="L256" s="1"/>
      <c r="M256" s="1"/>
      <c r="N256" s="1"/>
    </row>
    <row r="257" spans="1:14" s="6" customFormat="1" x14ac:dyDescent="0.3">
      <c r="A257" s="1"/>
      <c r="B257" s="7"/>
      <c r="E257" s="7"/>
      <c r="F257" s="1"/>
      <c r="G257" s="1"/>
      <c r="H257" s="1"/>
      <c r="L257" s="1"/>
      <c r="M257" s="1"/>
      <c r="N257" s="1"/>
    </row>
    <row r="258" spans="1:14" s="6" customFormat="1" x14ac:dyDescent="0.3">
      <c r="A258" s="1"/>
      <c r="B258" s="7"/>
      <c r="E258" s="7"/>
      <c r="F258" s="1"/>
      <c r="G258" s="1"/>
      <c r="H258" s="1"/>
      <c r="L258" s="1"/>
      <c r="M258" s="1"/>
      <c r="N258" s="1"/>
    </row>
    <row r="259" spans="1:14" s="6" customFormat="1" x14ac:dyDescent="0.3">
      <c r="A259" s="1"/>
      <c r="B259" s="7"/>
      <c r="E259" s="7"/>
      <c r="F259" s="1"/>
      <c r="G259" s="1"/>
      <c r="H259" s="1"/>
      <c r="L259" s="1"/>
      <c r="M259" s="1"/>
      <c r="N259" s="1"/>
    </row>
    <row r="260" spans="1:14" s="6" customFormat="1" x14ac:dyDescent="0.3">
      <c r="A260" s="1"/>
      <c r="B260" s="7"/>
      <c r="E260" s="7"/>
      <c r="F260" s="1"/>
      <c r="G260" s="1"/>
      <c r="H260" s="1"/>
      <c r="L260" s="1"/>
      <c r="M260" s="1"/>
      <c r="N260" s="1"/>
    </row>
    <row r="261" spans="1:14" s="6" customFormat="1" x14ac:dyDescent="0.3">
      <c r="A261" s="1"/>
      <c r="B261" s="7"/>
      <c r="E261" s="7"/>
      <c r="F261" s="1"/>
      <c r="G261" s="1"/>
      <c r="H261" s="1"/>
      <c r="L261" s="1"/>
      <c r="M261" s="1"/>
      <c r="N261" s="1"/>
    </row>
    <row r="262" spans="1:14" s="6" customFormat="1" x14ac:dyDescent="0.3">
      <c r="A262" s="1"/>
      <c r="B262" s="7"/>
      <c r="E262" s="7"/>
      <c r="F262" s="1"/>
      <c r="G262" s="1"/>
      <c r="H262" s="1"/>
      <c r="L262" s="1"/>
      <c r="M262" s="1"/>
      <c r="N262" s="1"/>
    </row>
    <row r="263" spans="1:14" s="6" customFormat="1" x14ac:dyDescent="0.3">
      <c r="A263" s="1"/>
      <c r="B263" s="7"/>
      <c r="E263" s="7"/>
      <c r="F263" s="1"/>
      <c r="G263" s="1"/>
      <c r="H263" s="1"/>
      <c r="L263" s="1"/>
      <c r="M263" s="1"/>
      <c r="N263" s="1"/>
    </row>
    <row r="264" spans="1:14" s="6" customFormat="1" x14ac:dyDescent="0.3">
      <c r="A264" s="1"/>
      <c r="B264" s="7"/>
      <c r="E264" s="7"/>
      <c r="F264" s="1"/>
      <c r="G264" s="1"/>
      <c r="H264" s="1"/>
      <c r="L264" s="1"/>
      <c r="M264" s="1"/>
      <c r="N264" s="1"/>
    </row>
  </sheetData>
  <sortState ref="B12:K121">
    <sortCondition ref="C12:C121"/>
  </sortState>
  <mergeCells count="8">
    <mergeCell ref="C227:E227"/>
    <mergeCell ref="G227:H227"/>
    <mergeCell ref="B7:K7"/>
    <mergeCell ref="B8:K8"/>
    <mergeCell ref="B9:K9"/>
    <mergeCell ref="C226:E226"/>
    <mergeCell ref="G226:H226"/>
    <mergeCell ref="B222:E222"/>
  </mergeCells>
  <pageMargins left="0.56000000000000005" right="0" top="0.74803149606299213" bottom="0.43307086614173229" header="0.31496062992125984" footer="0.23622047244094491"/>
  <pageSetup scale="58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</vt:lpstr>
      <vt:lpstr>OCTUBRE!Área_de_impresión</vt:lpstr>
      <vt:lpstr>OCTUBRE!Títulos_a_imprimir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Rivera</dc:creator>
  <cp:lastModifiedBy>Melissa Cabrera</cp:lastModifiedBy>
  <cp:lastPrinted>2024-01-10T15:07:34Z</cp:lastPrinted>
  <dcterms:created xsi:type="dcterms:W3CDTF">2023-05-10T12:41:08Z</dcterms:created>
  <dcterms:modified xsi:type="dcterms:W3CDTF">2024-01-10T15:12:01Z</dcterms:modified>
</cp:coreProperties>
</file>