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Desktop\Nueva carpeta\"/>
    </mc:Choice>
  </mc:AlternateContent>
  <bookViews>
    <workbookView xWindow="0" yWindow="3000" windowWidth="19050" windowHeight="8910"/>
  </bookViews>
  <sheets>
    <sheet name="SEPTIEMBRE" sheetId="1" r:id="rId1"/>
  </sheets>
  <definedNames>
    <definedName name="_xlnm._FilterDatabase" localSheetId="0" hidden="1">SEPTIEMBRE!$A$10:$N$10</definedName>
    <definedName name="_xlnm.Print_Area" localSheetId="0">SEPTIEMBRE!$B$1:$K$188</definedName>
    <definedName name="_xlnm.Print_Titles" localSheetId="0">SEPTIEMBRE!$1:$10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C180" i="1" l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H181" i="1" l="1"/>
  <c r="G181" i="1"/>
  <c r="I11" i="1" l="1"/>
</calcChain>
</file>

<file path=xl/sharedStrings.xml><?xml version="1.0" encoding="utf-8"?>
<sst xmlns="http://schemas.openxmlformats.org/spreadsheetml/2006/main" count="860" uniqueCount="437">
  <si>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</si>
  <si>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</si>
  <si>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</si>
  <si>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</si>
  <si>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</si>
  <si>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</si>
  <si>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</si>
  <si>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</si>
  <si>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</si>
  <si>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</si>
  <si>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</si>
  <si>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</si>
  <si>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</si>
  <si>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</si>
  <si>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</si>
  <si>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401500256</t>
  </si>
  <si>
    <t>INSTITUTO POSTAL DOMINICANO</t>
  </si>
  <si>
    <t>401007479</t>
  </si>
  <si>
    <t>AYUNTAMIENTO DEL DISTRITO NACIONAL</t>
  </si>
  <si>
    <t>101157216</t>
  </si>
  <si>
    <t>Melissa Cabrera</t>
  </si>
  <si>
    <t>402002364</t>
  </si>
  <si>
    <t>402006238</t>
  </si>
  <si>
    <t>101821256</t>
  </si>
  <si>
    <t>101098376</t>
  </si>
  <si>
    <t>430096326</t>
  </si>
  <si>
    <t>101069912</t>
  </si>
  <si>
    <t>401516454</t>
  </si>
  <si>
    <t>SEGURO NACIONAL DE SALUD</t>
  </si>
  <si>
    <t>B1500000062</t>
  </si>
  <si>
    <t>B1500000036</t>
  </si>
  <si>
    <t>B1500000002</t>
  </si>
  <si>
    <t>B1500000199</t>
  </si>
  <si>
    <t>101663741</t>
  </si>
  <si>
    <t>130432899</t>
  </si>
  <si>
    <t>401007452</t>
  </si>
  <si>
    <t>00114429632</t>
  </si>
  <si>
    <t>APARTA HOTEL PLAZA NACO,SRL</t>
  </si>
  <si>
    <t>Ayuntamiento Municipio de Santiago</t>
  </si>
  <si>
    <t>CORAASAN</t>
  </si>
  <si>
    <t>EMPRESAS LAUREL SRL</t>
  </si>
  <si>
    <t>EDENORTE DOMINICANA, S.A</t>
  </si>
  <si>
    <t>MAPFRE BHD COMPAÑIA DE SEGUROS,S.A</t>
  </si>
  <si>
    <t>MR NETWORKING,S.R.L</t>
  </si>
  <si>
    <t>EDITORA HOY, S.A.S</t>
  </si>
  <si>
    <t>FENATRAZONAS</t>
  </si>
  <si>
    <t>INAPA</t>
  </si>
  <si>
    <t>JHOANNY DEL PILAR ALMANZAR DE CLIMES</t>
  </si>
  <si>
    <t>EDEESTE</t>
  </si>
  <si>
    <t>ESPACIO PAGADO</t>
  </si>
  <si>
    <t>PARTICIPACION EN CONGRESO</t>
  </si>
  <si>
    <t>SERVICIO PUBLICIDAD, JUL/23</t>
  </si>
  <si>
    <t>Juan Moquete</t>
  </si>
  <si>
    <t>URBANVOLT SOLUTION SRL</t>
  </si>
  <si>
    <t>SRI DOMINICANA,SRL</t>
  </si>
  <si>
    <t>OROX INVERSIONES,SRL</t>
  </si>
  <si>
    <t>YGNACIO HERNANDEZ HICIANO</t>
  </si>
  <si>
    <t>AGUA PLANETA AZUL,S.A</t>
  </si>
  <si>
    <t>RAMIREZ &amp; MOJICA ENVOY PACK COURIER EXPRESS SRL</t>
  </si>
  <si>
    <t>OFFITEK SRL</t>
  </si>
  <si>
    <t>EDESUR DOMINICANA,S.A</t>
  </si>
  <si>
    <t>COMPAÑIA DOM.DE TELEFONOS,S.A</t>
  </si>
  <si>
    <t>Editora Listín Diario, C. por  A.</t>
  </si>
  <si>
    <t>CRISTALIA,SRL</t>
  </si>
  <si>
    <t>EXPERT CLEANER SQE,SRL</t>
  </si>
  <si>
    <t>SERVICIO PUBLICIDAD</t>
  </si>
  <si>
    <t>B1500000010</t>
  </si>
  <si>
    <t>B1500000163</t>
  </si>
  <si>
    <t>B1500000066</t>
  </si>
  <si>
    <t>B1500000067</t>
  </si>
  <si>
    <t>B1500000210</t>
  </si>
  <si>
    <t>B1500008659</t>
  </si>
  <si>
    <t>B1500000214</t>
  </si>
  <si>
    <t>B1500000076</t>
  </si>
  <si>
    <t>B1500000075</t>
  </si>
  <si>
    <t>B1500001427</t>
  </si>
  <si>
    <t>B1500000070</t>
  </si>
  <si>
    <t>B1500000071</t>
  </si>
  <si>
    <t>B1500000072</t>
  </si>
  <si>
    <t>B1500002573</t>
  </si>
  <si>
    <t>B1500002102</t>
  </si>
  <si>
    <t>B1500000512</t>
  </si>
  <si>
    <t>B1500000513</t>
  </si>
  <si>
    <t>B1500000056</t>
  </si>
  <si>
    <t>B1500000005</t>
  </si>
  <si>
    <t>B1500006704</t>
  </si>
  <si>
    <t>B1500000895</t>
  </si>
  <si>
    <t>B1500000331</t>
  </si>
  <si>
    <t>B1500000283</t>
  </si>
  <si>
    <t>B1500000290</t>
  </si>
  <si>
    <t>B1500000282</t>
  </si>
  <si>
    <t>B1500000065</t>
  </si>
  <si>
    <t>B1500000063</t>
  </si>
  <si>
    <t>B1500000064</t>
  </si>
  <si>
    <t>B1500000073</t>
  </si>
  <si>
    <t>B1500025896</t>
  </si>
  <si>
    <t>B1500001044</t>
  </si>
  <si>
    <t>B1500001043</t>
  </si>
  <si>
    <t>B1500000126</t>
  </si>
  <si>
    <t>B1500000115</t>
  </si>
  <si>
    <t>B1500000116</t>
  </si>
  <si>
    <t>B1500000198</t>
  </si>
  <si>
    <t>B1500000195</t>
  </si>
  <si>
    <t>B1500000196</t>
  </si>
  <si>
    <t>B1500000197</t>
  </si>
  <si>
    <t>B1500000250</t>
  </si>
  <si>
    <t>B1500000251</t>
  </si>
  <si>
    <t>B1500000248</t>
  </si>
  <si>
    <t>B1500000371</t>
  </si>
  <si>
    <t>B1500000366</t>
  </si>
  <si>
    <t>B1500000369</t>
  </si>
  <si>
    <t>B1500000138</t>
  </si>
  <si>
    <t>B1500000078</t>
  </si>
  <si>
    <t>B1500000079</t>
  </si>
  <si>
    <t>B1500000074</t>
  </si>
  <si>
    <t>B1500000242</t>
  </si>
  <si>
    <t>B1500005176</t>
  </si>
  <si>
    <t>B1500000671</t>
  </si>
  <si>
    <t>E450000020038</t>
  </si>
  <si>
    <t>E450000018574</t>
  </si>
  <si>
    <t>E450000018843</t>
  </si>
  <si>
    <t>E450000019888</t>
  </si>
  <si>
    <t>E450000020053</t>
  </si>
  <si>
    <t>E450000019918</t>
  </si>
  <si>
    <t>E450000018878</t>
  </si>
  <si>
    <t>B1500397090</t>
  </si>
  <si>
    <t>B1500397131</t>
  </si>
  <si>
    <t>B1500397137</t>
  </si>
  <si>
    <t>B1500399777</t>
  </si>
  <si>
    <t>B1500000216</t>
  </si>
  <si>
    <t>B1500000310</t>
  </si>
  <si>
    <t>B1500000311</t>
  </si>
  <si>
    <t>B1500000306</t>
  </si>
  <si>
    <t>B1500000093</t>
  </si>
  <si>
    <t>B1500000055</t>
  </si>
  <si>
    <t>B1500000265</t>
  </si>
  <si>
    <t>B1500000589</t>
  </si>
  <si>
    <t>B1500000009</t>
  </si>
  <si>
    <t>B1500000777</t>
  </si>
  <si>
    <t>B1500000405</t>
  </si>
  <si>
    <t>B1500000404</t>
  </si>
  <si>
    <t>B1500000360</t>
  </si>
  <si>
    <t>B1500000140</t>
  </si>
  <si>
    <t>B1500000143</t>
  </si>
  <si>
    <t>B1500000133</t>
  </si>
  <si>
    <t>B1500000137</t>
  </si>
  <si>
    <t>B1500163100</t>
  </si>
  <si>
    <t>B1500163487</t>
  </si>
  <si>
    <t>B1500163575</t>
  </si>
  <si>
    <t>B1500163584</t>
  </si>
  <si>
    <t>B1500154162</t>
  </si>
  <si>
    <t>B1500000007</t>
  </si>
  <si>
    <t>B1500000187</t>
  </si>
  <si>
    <t>B1500000189</t>
  </si>
  <si>
    <t>B1500000365</t>
  </si>
  <si>
    <t>B1500000368</t>
  </si>
  <si>
    <t>B1500000180</t>
  </si>
  <si>
    <t>B1500000182</t>
  </si>
  <si>
    <t>B1500000181</t>
  </si>
  <si>
    <t>B1500000185</t>
  </si>
  <si>
    <t>B1500000896</t>
  </si>
  <si>
    <t>B1500000776</t>
  </si>
  <si>
    <t>B1500000898</t>
  </si>
  <si>
    <t>B1500001615</t>
  </si>
  <si>
    <t>B1500001616</t>
  </si>
  <si>
    <t>B1500001617</t>
  </si>
  <si>
    <t>B1500001619</t>
  </si>
  <si>
    <t>B1500000136</t>
  </si>
  <si>
    <t>B1500000037</t>
  </si>
  <si>
    <t>B1500045483</t>
  </si>
  <si>
    <t>B1500045696</t>
  </si>
  <si>
    <t>B1500028491</t>
  </si>
  <si>
    <t>B1500000278</t>
  </si>
  <si>
    <t>B1500000296</t>
  </si>
  <si>
    <t>B1500000297</t>
  </si>
  <si>
    <t>B1500000298</t>
  </si>
  <si>
    <t>B1500178782</t>
  </si>
  <si>
    <t>B1500000633</t>
  </si>
  <si>
    <t>B1500000167</t>
  </si>
  <si>
    <t>B1500000272</t>
  </si>
  <si>
    <t>B1500000274</t>
  </si>
  <si>
    <t>B1500000276</t>
  </si>
  <si>
    <t>B1500125754</t>
  </si>
  <si>
    <t>B1500125950</t>
  </si>
  <si>
    <t>B1500125979</t>
  </si>
  <si>
    <t>B1500382121</t>
  </si>
  <si>
    <t>B1500162309</t>
  </si>
  <si>
    <t>B1500000082</t>
  </si>
  <si>
    <t>B1500000013</t>
  </si>
  <si>
    <t>B1500000011</t>
  </si>
  <si>
    <t>B1500005207</t>
  </si>
  <si>
    <t>B1500000991</t>
  </si>
  <si>
    <t>B1500000929</t>
  </si>
  <si>
    <t>B1500000033</t>
  </si>
  <si>
    <t>B1500312714</t>
  </si>
  <si>
    <t>B1500002140</t>
  </si>
  <si>
    <t>B1500000925</t>
  </si>
  <si>
    <t>B1500000953</t>
  </si>
  <si>
    <t>B1500000151</t>
  </si>
  <si>
    <t>B1500002172</t>
  </si>
  <si>
    <t>B1500001864</t>
  </si>
  <si>
    <t>B1500001863</t>
  </si>
  <si>
    <t>B1500000200</t>
  </si>
  <si>
    <t>B1500000255</t>
  </si>
  <si>
    <t>B1500000080</t>
  </si>
  <si>
    <t>B1500000094</t>
  </si>
  <si>
    <t>B1500000117</t>
  </si>
  <si>
    <t>B1500009473</t>
  </si>
  <si>
    <t>B1500000058</t>
  </si>
  <si>
    <t>B1500000057</t>
  </si>
  <si>
    <t>B1500289261</t>
  </si>
  <si>
    <t>130157482</t>
  </si>
  <si>
    <t>101619262</t>
  </si>
  <si>
    <t>101863706</t>
  </si>
  <si>
    <t>131037542</t>
  </si>
  <si>
    <t>131974791</t>
  </si>
  <si>
    <t>07100504849</t>
  </si>
  <si>
    <t>132606396</t>
  </si>
  <si>
    <t>101766522</t>
  </si>
  <si>
    <t>402063292</t>
  </si>
  <si>
    <t>02700022417</t>
  </si>
  <si>
    <t>00101682698</t>
  </si>
  <si>
    <t>124027489</t>
  </si>
  <si>
    <t>132075366</t>
  </si>
  <si>
    <t>101008067</t>
  </si>
  <si>
    <t>102333981</t>
  </si>
  <si>
    <t>04800495279</t>
  </si>
  <si>
    <t>131624545</t>
  </si>
  <si>
    <t>00100029503</t>
  </si>
  <si>
    <t>00101855021</t>
  </si>
  <si>
    <t>04701007827</t>
  </si>
  <si>
    <t>00101142743</t>
  </si>
  <si>
    <t>00110504909</t>
  </si>
  <si>
    <t>01200077103</t>
  </si>
  <si>
    <t>00105716955</t>
  </si>
  <si>
    <t>101014334</t>
  </si>
  <si>
    <t>130850151</t>
  </si>
  <si>
    <t>101893931</t>
  </si>
  <si>
    <t>131309607</t>
  </si>
  <si>
    <t>101001577</t>
  </si>
  <si>
    <t>101821248</t>
  </si>
  <si>
    <t>03100325053</t>
  </si>
  <si>
    <t>05600605306</t>
  </si>
  <si>
    <t>01000067890</t>
  </si>
  <si>
    <t>00200492171</t>
  </si>
  <si>
    <t>00108260621</t>
  </si>
  <si>
    <t>401002175</t>
  </si>
  <si>
    <t>130822672</t>
  </si>
  <si>
    <t>130189455</t>
  </si>
  <si>
    <t>131252451</t>
  </si>
  <si>
    <t>132260813</t>
  </si>
  <si>
    <t>00105227714</t>
  </si>
  <si>
    <t>130469881</t>
  </si>
  <si>
    <t>131161162</t>
  </si>
  <si>
    <t>04700000724</t>
  </si>
  <si>
    <t>101503939</t>
  </si>
  <si>
    <t>01800092007</t>
  </si>
  <si>
    <t>00101920924</t>
  </si>
  <si>
    <t>03100663073</t>
  </si>
  <si>
    <t>101781841</t>
  </si>
  <si>
    <t>130582548</t>
  </si>
  <si>
    <t>03102267295</t>
  </si>
  <si>
    <t>430059234</t>
  </si>
  <si>
    <t>101019921</t>
  </si>
  <si>
    <t>101872952</t>
  </si>
  <si>
    <t>00101910370</t>
  </si>
  <si>
    <t>132791241</t>
  </si>
  <si>
    <t>130921441</t>
  </si>
  <si>
    <t>130827303</t>
  </si>
  <si>
    <t>131293468</t>
  </si>
  <si>
    <t>131388264</t>
  </si>
  <si>
    <t>132125772</t>
  </si>
  <si>
    <t>EXCEL CONSULTING,SRL</t>
  </si>
  <si>
    <t>GRUPO DIARIO LIBRE, S A</t>
  </si>
  <si>
    <t>JARDIN ILUSIONES, SRL</t>
  </si>
  <si>
    <t>JHOTA CONSTRUCCIONES,SRL</t>
  </si>
  <si>
    <t>REPUESTOS MAROCA,SRL</t>
  </si>
  <si>
    <t>RONNY MARTINEZ MARTINEZ</t>
  </si>
  <si>
    <t>RUF INGENIERIA DE MANTENIMIENTO TOTAL SRL</t>
  </si>
  <si>
    <t>CADENA DE NOTICIAS RADIO,SRL</t>
  </si>
  <si>
    <t>ASOCIACION DE COMERCIANTES E INDUSTRIALES</t>
  </si>
  <si>
    <t>ANGEL MATEO GIL</t>
  </si>
  <si>
    <t>Dulce M. Soto Fernández</t>
  </si>
  <si>
    <t>CYFRAS CONSULTORES,SRL</t>
  </si>
  <si>
    <t>SANTO DOMINGO MOTORS COMPANY S.A.</t>
  </si>
  <si>
    <t>SUPLIDORA LEO PEÑA,SRL</t>
  </si>
  <si>
    <t>ELECTRICOS PROFESIONALES ELECPROF SRL</t>
  </si>
  <si>
    <t>BRUNO EMIGDIO CALDERON TRONCOSO</t>
  </si>
  <si>
    <t>FABIO REYES GARCIA</t>
  </si>
  <si>
    <t>FRANKLIN FRANCISCO MILIAN CAPELLAN</t>
  </si>
  <si>
    <t>JOSE PAUL RODRIGUEZ MANCEBO</t>
  </si>
  <si>
    <t>MAXIMA MENDEZ CASTILLO</t>
  </si>
  <si>
    <t>RITA ELENA OGANDO SANTOS</t>
  </si>
  <si>
    <t>Yocasta Fernández Javier</t>
  </si>
  <si>
    <t>IP EXPERT IPX, SRL</t>
  </si>
  <si>
    <t>SKETCHPROM SRL</t>
  </si>
  <si>
    <t>ALEJANDRA DEL CARMEN ANIDO HERRERA</t>
  </si>
  <si>
    <t>JOSE J. FERNANDEZ DELGADO</t>
  </si>
  <si>
    <t>RAQUEL M. BARRANCO VENTURA</t>
  </si>
  <si>
    <t>VIOLETA LUNA</t>
  </si>
  <si>
    <t>Adalgiza Olivier Ravelo</t>
  </si>
  <si>
    <t>COPARDOM</t>
  </si>
  <si>
    <t>MDL ALTEKNATIVA TECH,SRL</t>
  </si>
  <si>
    <t>SIGMATEC,SRL</t>
  </si>
  <si>
    <t>CARMEN ENICIA CHEVALIER CARABALLO</t>
  </si>
  <si>
    <t>GRUPO TIMOTEO,SRL</t>
  </si>
  <si>
    <t>MARCEL ALEXIS JOSE BACO ERO</t>
  </si>
  <si>
    <t>LUZ CELESTE PEREZ LABOURT</t>
  </si>
  <si>
    <t>YRIS ESTELA ALMANZAR BETANCES</t>
  </si>
  <si>
    <t>CARMEN ROSA PERALTA</t>
  </si>
  <si>
    <t>LAVANDERIA ROYAL,SRL</t>
  </si>
  <si>
    <t>RAYSA ALTAGRACIA FRANCO MIRANDA</t>
  </si>
  <si>
    <t>IDESIP</t>
  </si>
  <si>
    <t>CENTRO CUESTA NACIONAL,SAS</t>
  </si>
  <si>
    <t>JOAQUIN ROMERO COMERCIAL,S.R.L</t>
  </si>
  <si>
    <t>SANDRA M.LEROUX PICHARDO</t>
  </si>
  <si>
    <t>RAFAELINA M. CONCEPCION LANTIGUA</t>
  </si>
  <si>
    <t>NYPA CORPORATION,SRL</t>
  </si>
  <si>
    <t>CABACON SERVICIOS DE INGENIERIA, SRL</t>
  </si>
  <si>
    <t>BANDERAS DEL MUNDO,EIRL.</t>
  </si>
  <si>
    <t>GRUPO GARME,SRL</t>
  </si>
  <si>
    <t>INVERSIONES SIURANA,SRL</t>
  </si>
  <si>
    <t>CENTROXPERT,SRL</t>
  </si>
  <si>
    <t>CARMEN ROSA PERALTA JIMENEZ DE CASADO</t>
  </si>
  <si>
    <t>LEXI PUBLIC LAW ATTORNEYS,SRL</t>
  </si>
  <si>
    <t>LEVANTAM. Y ELABORACION PLANOS</t>
  </si>
  <si>
    <t>MANT. VEHICULO CNSS</t>
  </si>
  <si>
    <t>EVAL. DICTAMEN Y MOV JUN/23</t>
  </si>
  <si>
    <t>EVAL. DICTAMEN Y MOV JUL/23</t>
  </si>
  <si>
    <t>EVAL.DICTAMEN Y MOV MAY/23</t>
  </si>
  <si>
    <t>EVAL.DICTAMEN Y MOV MAR/23</t>
  </si>
  <si>
    <t>EVAL.DICTAMEN Y MOV ABR/23</t>
  </si>
  <si>
    <t>COMPRA SUMINISTRO OFICINA</t>
  </si>
  <si>
    <t>SERVICIO PUBLICICAD,AGO/2023</t>
  </si>
  <si>
    <t>80% FINAL SEGREGACION ELECTRIC</t>
  </si>
  <si>
    <t>ASIST. CTD/SRL 05 Y 19 JUL/23</t>
  </si>
  <si>
    <t>EVAL.DICTAMEN Y MOV MARZ23</t>
  </si>
  <si>
    <t>EVAL.DICTAMEN Y MOV ABRZ23</t>
  </si>
  <si>
    <t>EVAL.DICTAMEN Y MOV MAY23</t>
  </si>
  <si>
    <t>EVAL.DICTAMEN Y MOV JUN/23</t>
  </si>
  <si>
    <t>EVAL.DICTAMEN Y MOV JUL/23</t>
  </si>
  <si>
    <t>AQUISICION LICENCIA</t>
  </si>
  <si>
    <t>COMPRA SUMINISTRO DE OFICINAS</t>
  </si>
  <si>
    <t>SERVICIO DE CAPACITACION</t>
  </si>
  <si>
    <t>FLOTA EMPL.CNSS,AGT/2023</t>
  </si>
  <si>
    <t>INTERNET CNSS, AGT/2023</t>
  </si>
  <si>
    <t>SUMARIA CNSS, AGT/2023</t>
  </si>
  <si>
    <t>MODENS INTERNET CNSS,AGT/2023</t>
  </si>
  <si>
    <t>NTERNET Y TEL CGCNSS,AGT/2023</t>
  </si>
  <si>
    <t>INTERNET GG, AGO/2023</t>
  </si>
  <si>
    <t>CENTRAL CGCNSS, AGO/2023</t>
  </si>
  <si>
    <t>CMN-0,04/07-04/08/2023</t>
  </si>
  <si>
    <t>TORRE SS,03/07-02/08/2023</t>
  </si>
  <si>
    <t>PISO 11,CUMMBRE,17/07-17/08/23</t>
  </si>
  <si>
    <t>CMR-I,11/07-10/08/2023</t>
  </si>
  <si>
    <t>EVAL. DICTAMEN Y MOV ABR/23</t>
  </si>
  <si>
    <t>EVALDICTAMEN Y MOV MAY/23</t>
  </si>
  <si>
    <t>EVAL. DICTAMEN Y MOV MAY/23</t>
  </si>
  <si>
    <t>EVAL. DICTAMEN Y MOV. JUL/23</t>
  </si>
  <si>
    <t>CONFERENCIA ATENCION PRIMARIA</t>
  </si>
  <si>
    <t>UTILES DEINFORMATICAS</t>
  </si>
  <si>
    <t>ALMACENAJE DOC.AGO/2023</t>
  </si>
  <si>
    <t>MANT. ASCENSPRES CNSS,JUL/23</t>
  </si>
  <si>
    <t>MANT.ASCENSORES,AGO/2023</t>
  </si>
  <si>
    <t>SERVICIO JURICOS,AGO/2023</t>
  </si>
  <si>
    <t>LIMPIEZA PISO 11, LA CUMBRE,AG</t>
  </si>
  <si>
    <t>FUMIGACION PISO 11,AGO/2023</t>
  </si>
  <si>
    <t>LIMPIEZA CNSS Y CGCNSS,AGO/23</t>
  </si>
  <si>
    <t>INSTAL. GENERADOR ELECTRICO</t>
  </si>
  <si>
    <t>EVAL. DICTAMEN Y MOV. JULIO/23</t>
  </si>
  <si>
    <t>EVAL. DICTAMEN Y MOV. ABRIL/23</t>
  </si>
  <si>
    <t>EVAL. DICTAMEN Y MOV. MAY/23</t>
  </si>
  <si>
    <t>COMPRA AGUA,07/08/2023</t>
  </si>
  <si>
    <t>COMPRA AGUA,14/08/2023</t>
  </si>
  <si>
    <t>COMPRA AGUA,21/08/2023</t>
  </si>
  <si>
    <t>COMPRA AGUA,28/08/2023</t>
  </si>
  <si>
    <t>MANT. ASCENSORES CNSS</t>
  </si>
  <si>
    <t>SERV. PUBLICIDAD,AGO/2023</t>
  </si>
  <si>
    <t>SERVICIO JURIDICOS, AGO/2023</t>
  </si>
  <si>
    <t>SERVICIO LAVANDERIA  AGO/2023</t>
  </si>
  <si>
    <t>SERVICIO CATERING,14/08/2023</t>
  </si>
  <si>
    <t>SERVICIO CATERING,24/08/2023</t>
  </si>
  <si>
    <t>ALQ.LOCAL CMR-II,JUN Y JUL/23</t>
  </si>
  <si>
    <t>ALQ.LOCAL OFICINA,SEP/23</t>
  </si>
  <si>
    <t>ALMACEN VILLA CONS.,SEPT/23</t>
  </si>
  <si>
    <t>TORRE SEG. SOCIAL,SEPT/23</t>
  </si>
  <si>
    <t>AGUA Y ALCANT.CMR-II,27/7-30/8</t>
  </si>
  <si>
    <t>ALQ. LOCAL CMN-0,SEPT/23</t>
  </si>
  <si>
    <t>SERVICIO PUB. AGOSTO 2023.</t>
  </si>
  <si>
    <t>SERVICIO DE INTERNET,SEPT/2023</t>
  </si>
  <si>
    <t>EVALUACIONES NEUROPSICOLOGICAS</t>
  </si>
  <si>
    <t>COMPRA COMESTIBLES PARA CNSS</t>
  </si>
  <si>
    <t>COMPRA BATERIA P/VEHIC. CNSS</t>
  </si>
  <si>
    <t>SERVICIOS NOTARIALES,AGO/2023</t>
  </si>
  <si>
    <t>EVAL. DICTAMEN Y MOVILIDAD,MAY/23</t>
  </si>
  <si>
    <t>EVAL. DICTAMEN Y MOVILIDAD,JUN/23</t>
  </si>
  <si>
    <t>EVAL. DICTAMEN Y MOVILIDAD,JUL/23</t>
  </si>
  <si>
    <t>AGUA ALCANT.ALMACEN .,SEPT/23</t>
  </si>
  <si>
    <t>AGUA DE POZO TORRE SS.,SEPT/23</t>
  </si>
  <si>
    <t>AGUA ALCANT. TORRE SS.,SEPT/23</t>
  </si>
  <si>
    <t>CMR-II, DEL 01/08 AL 01/09/23</t>
  </si>
  <si>
    <t>COMPRA ASPIRADORA</t>
  </si>
  <si>
    <t>COMPRA BATERIA RECARGABLES</t>
  </si>
  <si>
    <t>RECOGIDA BASURA CMR-II,SEPT/23</t>
  </si>
  <si>
    <t>SEGURO VIDA EMPL.,SEPT/2023</t>
  </si>
  <si>
    <t>DIAGRAMACION REVISTA</t>
  </si>
  <si>
    <t>AGUA Y ALCANT.CMR-I,AGO/2023</t>
  </si>
  <si>
    <t>ENVIO PAQUETES,SEPT/2023</t>
  </si>
  <si>
    <t>ALMUERZO EMPL.JUL/2023</t>
  </si>
  <si>
    <t>ALMUERZO EMPL.AGO/2023</t>
  </si>
  <si>
    <t>SERV. PUBLICIDAD,AGT/2023</t>
  </si>
  <si>
    <t>COMPRA DE 2 IMPRESORAS</t>
  </si>
  <si>
    <t>COMPRA UTILES DIVERSOS</t>
  </si>
  <si>
    <t>EQUIPOS AUDIOVISUALES</t>
  </si>
  <si>
    <t>EVAL.DICTAMEN Y MOV AGT/23</t>
  </si>
  <si>
    <t>EVAL. DICTAMEN Y MOV AGT/23</t>
  </si>
  <si>
    <t>SFS PLANES COMPL. OCT/2023</t>
  </si>
  <si>
    <t>25% PLAN TRABAJO ANTISOBORNO</t>
  </si>
  <si>
    <t>35% PLAN TRABAJO ANTISOBORNO</t>
  </si>
  <si>
    <t>ENERGIA ELECTRICA ALMACEN,09/8-09/9</t>
  </si>
  <si>
    <t>Informe mensual de Pagos a suplidores al 30 de Septiembre 2023</t>
  </si>
  <si>
    <t>COMPRA BANDERAS NAC. E INSTITUC</t>
  </si>
  <si>
    <t>REPARACION ELEVADORES TORRE SS</t>
  </si>
  <si>
    <t>80% FINAL SERV. MATENIM. ESCALERA SS</t>
  </si>
  <si>
    <t>LIMPIEZA PROFUNADA ALMACEN ARCHIVOS</t>
  </si>
  <si>
    <t>EVALUACIONES NUEROSIPCOLOGICAS</t>
  </si>
  <si>
    <t>ESTACIONAM.EMPLEADOS,SEPT/2023</t>
  </si>
  <si>
    <t>CORONA FUNEBRE RELAC.CNSS</t>
  </si>
  <si>
    <t>SERVICIO DE AGUACIL</t>
  </si>
  <si>
    <t>INSTALACION SISTEMA BOMBEO AGUA</t>
  </si>
  <si>
    <t>SERVICIO JARDINERIA,AGO/23</t>
  </si>
  <si>
    <t>ALQ. PARQ. PARA EMPLEADOS,JUL/23</t>
  </si>
  <si>
    <t>ALQ. PARQ. PARA EMPLEADOS,JUN/23</t>
  </si>
  <si>
    <t>ALQ. PARQ. PARA EMPLEADOS,AGO/23</t>
  </si>
  <si>
    <t xml:space="preserve"> </t>
  </si>
  <si>
    <t>Directora Financiera</t>
  </si>
  <si>
    <t>Encargado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</si>
</sst>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;[Red]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/>
    <xf numFmtId="0" fontId="2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Fill="1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 applyFill="1" applyAlignment="1">
      <alignment wrapText="1"/>
    </xf>
    <xf numFmtId="0" fontId="1" fillId="0" borderId="0" xfId="2" applyFont="1"/>
    <xf numFmtId="0" fontId="0" fillId="0" borderId="0" xfId="2" applyFont="1"/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horizontal="center"/>
    </xf>
    <xf numFmtId="14" fontId="5" fillId="0" borderId="2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65" fontId="5" fillId="0" borderId="2" xfId="0" applyNumberFormat="1" applyFont="1" applyFill="1" applyBorder="1" applyAlignment="1">
      <alignment vertical="center"/>
    </xf>
    <xf numFmtId="0" fontId="4" fillId="0" borderId="2" xfId="2" applyFont="1" applyBorder="1" applyAlignment="1">
      <alignment vertical="center"/>
    </xf>
    <xf numFmtId="39" fontId="4" fillId="0" borderId="2" xfId="2" applyNumberFormat="1" applyFont="1" applyBorder="1"/>
    <xf numFmtId="43" fontId="5" fillId="0" borderId="2" xfId="1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39" fontId="5" fillId="0" borderId="0" xfId="2" applyNumberFormat="1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 vertical="center" indent="1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/>
    <xf numFmtId="39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4045885</xdr:colOff>
      <xdr:row>0</xdr:row>
      <xdr:rowOff>0</xdr:rowOff>
    </xdr:from>
    <xdr:ext cx="120967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661" y="0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3"/>
  <sheetViews>
    <sheetView showGridLines="0" tabSelected="1" topLeftCell="A96" zoomScale="85" zoomScaleNormal="85" zoomScaleSheetLayoutView="100" workbookViewId="0">
      <selection activeCell="C96" sqref="C1:C1048576"/>
    </sheetView>
  </sheetViews>
  <sheetFormatPr baseColWidth="10" defaultColWidth="11.42578125" defaultRowHeight="15" x14ac:dyDescent="0.25"/>
  <cols>
    <col min="1" max="1" width="3" style="1" customWidth="1"/>
    <col min="2" max="2" width="14.5703125" style="7" customWidth="1"/>
    <col min="3" max="3" width="11.85546875" style="6" customWidth="1"/>
    <col min="4" max="4" width="13.28515625" style="6" bestFit="1" customWidth="1"/>
    <col min="5" max="5" width="64.5703125" style="7" bestFit="1" customWidth="1"/>
    <col min="6" max="6" width="49.140625" style="1" bestFit="1" customWidth="1"/>
    <col min="7" max="8" width="16.140625" style="1" bestFit="1" customWidth="1"/>
    <col min="9" max="9" width="12" style="6" bestFit="1" customWidth="1"/>
    <col min="10" max="10" width="13.140625" style="6" customWidth="1"/>
    <col min="11" max="11" width="8.28515625" style="6" bestFit="1" customWidth="1"/>
    <col min="12" max="12" width="12.7109375" style="1" bestFit="1" customWidth="1"/>
    <col min="13" max="16384" width="11.42578125" style="1"/>
  </cols>
  <sheetData>
    <row r="6" spans="2:13" x14ac:dyDescent="0.25">
      <c r="M6" s="12" t="s">
        <v>434</v>
      </c>
    </row>
    <row r="7" spans="2:13" ht="28.5" customHeight="1" x14ac:dyDescent="0.45">
      <c r="B7" s="44" t="s">
        <v>0</v>
      </c>
      <c r="C7" s="44"/>
      <c r="D7" s="44"/>
      <c r="E7" s="44"/>
      <c r="F7" s="44"/>
      <c r="G7" s="44"/>
      <c r="H7" s="44"/>
      <c r="I7" s="44"/>
      <c r="J7" s="44"/>
      <c r="K7" s="44"/>
      <c r="L7" s="2"/>
    </row>
    <row r="8" spans="2:13" ht="15.75" x14ac:dyDescent="0.25">
      <c r="B8" s="45" t="s">
        <v>420</v>
      </c>
      <c r="C8" s="45"/>
      <c r="D8" s="45"/>
      <c r="E8" s="45"/>
      <c r="F8" s="45"/>
      <c r="G8" s="45"/>
      <c r="H8" s="45"/>
      <c r="I8" s="45"/>
      <c r="J8" s="45"/>
      <c r="K8" s="45"/>
    </row>
    <row r="9" spans="2:13" ht="15.75" x14ac:dyDescent="0.25">
      <c r="B9" s="46" t="s">
        <v>1</v>
      </c>
      <c r="C9" s="46"/>
      <c r="D9" s="46"/>
      <c r="E9" s="46"/>
      <c r="F9" s="46"/>
      <c r="G9" s="46"/>
      <c r="H9" s="46"/>
      <c r="I9" s="46"/>
      <c r="J9" s="46"/>
      <c r="K9" s="46"/>
    </row>
    <row r="10" spans="2:13" s="3" customFormat="1" ht="47.25" x14ac:dyDescent="0.25">
      <c r="B10" s="13" t="s">
        <v>2</v>
      </c>
      <c r="C10" s="14" t="s">
        <v>3</v>
      </c>
      <c r="D10" s="14" t="s">
        <v>4</v>
      </c>
      <c r="E10" s="13" t="s">
        <v>5</v>
      </c>
      <c r="F10" s="13" t="s">
        <v>6</v>
      </c>
      <c r="G10" s="15" t="s">
        <v>7</v>
      </c>
      <c r="H10" s="15" t="s">
        <v>8</v>
      </c>
      <c r="I10" s="14" t="s">
        <v>9</v>
      </c>
      <c r="J10" s="16" t="s">
        <v>10</v>
      </c>
      <c r="K10" s="16" t="s">
        <v>11</v>
      </c>
      <c r="L10" s="8"/>
    </row>
    <row r="11" spans="2:13" s="4" customFormat="1" ht="15.75" x14ac:dyDescent="0.25">
      <c r="B11" s="17" t="s">
        <v>76</v>
      </c>
      <c r="C11" s="18">
        <f t="shared" ref="C11:C20" si="0">DATE(2023,9,4)</f>
        <v>45173</v>
      </c>
      <c r="D11" s="17" t="s">
        <v>211</v>
      </c>
      <c r="E11" s="17" t="s">
        <v>272</v>
      </c>
      <c r="F11" s="17" t="s">
        <v>432</v>
      </c>
      <c r="G11" s="19">
        <v>318600</v>
      </c>
      <c r="H11" s="19">
        <v>318600</v>
      </c>
      <c r="I11" s="20">
        <f t="shared" ref="I11:I74" si="1">+G11-H11</f>
        <v>0</v>
      </c>
      <c r="J11" s="21">
        <v>45199</v>
      </c>
      <c r="K11" s="22" t="s">
        <v>12</v>
      </c>
      <c r="L11" s="9"/>
    </row>
    <row r="12" spans="2:13" s="4" customFormat="1" ht="15.75" x14ac:dyDescent="0.25">
      <c r="B12" s="17" t="s">
        <v>77</v>
      </c>
      <c r="C12" s="18">
        <f t="shared" si="0"/>
        <v>45173</v>
      </c>
      <c r="D12" s="17" t="s">
        <v>211</v>
      </c>
      <c r="E12" s="17" t="s">
        <v>272</v>
      </c>
      <c r="F12" s="17" t="s">
        <v>431</v>
      </c>
      <c r="G12" s="19">
        <v>318600</v>
      </c>
      <c r="H12" s="19">
        <v>318600</v>
      </c>
      <c r="I12" s="20">
        <f t="shared" si="1"/>
        <v>0</v>
      </c>
      <c r="J12" s="21">
        <v>45199</v>
      </c>
      <c r="K12" s="22" t="s">
        <v>12</v>
      </c>
      <c r="L12" s="9"/>
    </row>
    <row r="13" spans="2:13" s="4" customFormat="1" ht="15.75" x14ac:dyDescent="0.25">
      <c r="B13" s="17" t="s">
        <v>78</v>
      </c>
      <c r="C13" s="18">
        <f t="shared" si="0"/>
        <v>45173</v>
      </c>
      <c r="D13" s="17" t="s">
        <v>211</v>
      </c>
      <c r="E13" s="17" t="s">
        <v>272</v>
      </c>
      <c r="F13" s="17" t="s">
        <v>433</v>
      </c>
      <c r="G13" s="19">
        <v>318600</v>
      </c>
      <c r="H13" s="19">
        <v>318600</v>
      </c>
      <c r="I13" s="20">
        <f t="shared" si="1"/>
        <v>0</v>
      </c>
      <c r="J13" s="21">
        <v>45199</v>
      </c>
      <c r="K13" s="22" t="s">
        <v>12</v>
      </c>
      <c r="L13" s="9"/>
    </row>
    <row r="14" spans="2:13" s="4" customFormat="1" ht="15.75" x14ac:dyDescent="0.25">
      <c r="B14" s="17" t="s">
        <v>79</v>
      </c>
      <c r="C14" s="18">
        <f t="shared" si="0"/>
        <v>45173</v>
      </c>
      <c r="D14" s="17" t="s">
        <v>212</v>
      </c>
      <c r="E14" s="17" t="s">
        <v>273</v>
      </c>
      <c r="F14" s="17" t="s">
        <v>49</v>
      </c>
      <c r="G14" s="19">
        <v>96516.68</v>
      </c>
      <c r="H14" s="19">
        <v>96516.68</v>
      </c>
      <c r="I14" s="20">
        <f t="shared" si="1"/>
        <v>0</v>
      </c>
      <c r="J14" s="21">
        <v>45199</v>
      </c>
      <c r="K14" s="22" t="s">
        <v>12</v>
      </c>
      <c r="L14" s="9"/>
    </row>
    <row r="15" spans="2:13" s="4" customFormat="1" ht="15.75" x14ac:dyDescent="0.25">
      <c r="B15" s="17" t="s">
        <v>80</v>
      </c>
      <c r="C15" s="18">
        <f t="shared" si="0"/>
        <v>45173</v>
      </c>
      <c r="D15" s="17" t="s">
        <v>213</v>
      </c>
      <c r="E15" s="17" t="s">
        <v>274</v>
      </c>
      <c r="F15" s="17" t="s">
        <v>427</v>
      </c>
      <c r="G15" s="19">
        <v>17670.5</v>
      </c>
      <c r="H15" s="19">
        <v>17670.5</v>
      </c>
      <c r="I15" s="20">
        <f t="shared" si="1"/>
        <v>0</v>
      </c>
      <c r="J15" s="21">
        <v>45199</v>
      </c>
      <c r="K15" s="22" t="s">
        <v>12</v>
      </c>
      <c r="L15" s="9"/>
    </row>
    <row r="16" spans="2:13" s="4" customFormat="1" ht="15.75" x14ac:dyDescent="0.25">
      <c r="B16" s="17" t="s">
        <v>31</v>
      </c>
      <c r="C16" s="18">
        <f t="shared" si="0"/>
        <v>45173</v>
      </c>
      <c r="D16" s="17" t="s">
        <v>214</v>
      </c>
      <c r="E16" s="17" t="s">
        <v>275</v>
      </c>
      <c r="F16" s="17" t="s">
        <v>325</v>
      </c>
      <c r="G16" s="19">
        <v>70000</v>
      </c>
      <c r="H16" s="19">
        <v>70000</v>
      </c>
      <c r="I16" s="20">
        <f t="shared" si="1"/>
        <v>0</v>
      </c>
      <c r="J16" s="21">
        <v>45199</v>
      </c>
      <c r="K16" s="22" t="s">
        <v>12</v>
      </c>
      <c r="L16" s="9"/>
    </row>
    <row r="17" spans="2:12" s="4" customFormat="1" ht="15.75" x14ac:dyDescent="0.25">
      <c r="B17" s="17" t="s">
        <v>81</v>
      </c>
      <c r="C17" s="18">
        <f t="shared" si="0"/>
        <v>45173</v>
      </c>
      <c r="D17" s="17" t="s">
        <v>214</v>
      </c>
      <c r="E17" s="17" t="s">
        <v>276</v>
      </c>
      <c r="F17" s="17" t="s">
        <v>326</v>
      </c>
      <c r="G17" s="19">
        <v>74517</v>
      </c>
      <c r="H17" s="19">
        <v>74517</v>
      </c>
      <c r="I17" s="20">
        <f t="shared" si="1"/>
        <v>0</v>
      </c>
      <c r="J17" s="21">
        <v>45199</v>
      </c>
      <c r="K17" s="22" t="s">
        <v>12</v>
      </c>
      <c r="L17" s="9"/>
    </row>
    <row r="18" spans="2:12" s="4" customFormat="1" ht="15.75" x14ac:dyDescent="0.25">
      <c r="B18" s="17" t="s">
        <v>82</v>
      </c>
      <c r="C18" s="18">
        <f t="shared" si="0"/>
        <v>45173</v>
      </c>
      <c r="D18" s="17" t="s">
        <v>215</v>
      </c>
      <c r="E18" s="17" t="s">
        <v>276</v>
      </c>
      <c r="F18" s="17" t="s">
        <v>326</v>
      </c>
      <c r="G18" s="19">
        <v>21830</v>
      </c>
      <c r="H18" s="19">
        <v>21830</v>
      </c>
      <c r="I18" s="20">
        <f t="shared" si="1"/>
        <v>0</v>
      </c>
      <c r="J18" s="21">
        <v>45199</v>
      </c>
      <c r="K18" s="22" t="s">
        <v>12</v>
      </c>
      <c r="L18" s="9"/>
    </row>
    <row r="19" spans="2:12" s="4" customFormat="1" ht="15.75" x14ac:dyDescent="0.25">
      <c r="B19" s="17" t="s">
        <v>83</v>
      </c>
      <c r="C19" s="18">
        <f t="shared" si="0"/>
        <v>45173</v>
      </c>
      <c r="D19" s="17" t="s">
        <v>216</v>
      </c>
      <c r="E19" s="17" t="s">
        <v>277</v>
      </c>
      <c r="F19" s="17" t="s">
        <v>428</v>
      </c>
      <c r="G19" s="19">
        <v>81184</v>
      </c>
      <c r="H19" s="19">
        <v>81184</v>
      </c>
      <c r="I19" s="20">
        <f t="shared" si="1"/>
        <v>0</v>
      </c>
      <c r="J19" s="21">
        <v>45199</v>
      </c>
      <c r="K19" s="22" t="s">
        <v>12</v>
      </c>
      <c r="L19" s="9"/>
    </row>
    <row r="20" spans="2:12" s="4" customFormat="1" ht="15.75" x14ac:dyDescent="0.25">
      <c r="B20" s="17" t="s">
        <v>84</v>
      </c>
      <c r="C20" s="18">
        <f t="shared" si="0"/>
        <v>45173</v>
      </c>
      <c r="D20" s="17" t="s">
        <v>217</v>
      </c>
      <c r="E20" s="17" t="s">
        <v>278</v>
      </c>
      <c r="F20" s="17" t="s">
        <v>429</v>
      </c>
      <c r="G20" s="19">
        <v>99111.22</v>
      </c>
      <c r="H20" s="19">
        <v>99111.22</v>
      </c>
      <c r="I20" s="20">
        <f t="shared" si="1"/>
        <v>0</v>
      </c>
      <c r="J20" s="21">
        <v>45199</v>
      </c>
      <c r="K20" s="22" t="s">
        <v>12</v>
      </c>
      <c r="L20" s="9"/>
    </row>
    <row r="21" spans="2:12" s="4" customFormat="1" ht="15.75" x14ac:dyDescent="0.25">
      <c r="B21" s="17" t="s">
        <v>85</v>
      </c>
      <c r="C21" s="18">
        <f>DATE(2023,9,5)</f>
        <v>45174</v>
      </c>
      <c r="D21" s="17" t="s">
        <v>24</v>
      </c>
      <c r="E21" s="17" t="s">
        <v>44</v>
      </c>
      <c r="F21" s="17" t="s">
        <v>49</v>
      </c>
      <c r="G21" s="19">
        <v>49498.05</v>
      </c>
      <c r="H21" s="19">
        <v>49498.05</v>
      </c>
      <c r="I21" s="20">
        <f t="shared" si="1"/>
        <v>0</v>
      </c>
      <c r="J21" s="21">
        <v>45199</v>
      </c>
      <c r="K21" s="22" t="s">
        <v>12</v>
      </c>
      <c r="L21" s="9"/>
    </row>
    <row r="22" spans="2:12" s="4" customFormat="1" ht="15.75" x14ac:dyDescent="0.25">
      <c r="B22" s="17" t="s">
        <v>86</v>
      </c>
      <c r="C22" s="18">
        <f t="shared" ref="C22:C58" si="2">DATE(2023,9,7)</f>
        <v>45176</v>
      </c>
      <c r="D22" s="17" t="s">
        <v>218</v>
      </c>
      <c r="E22" s="17" t="s">
        <v>279</v>
      </c>
      <c r="F22" s="17" t="s">
        <v>51</v>
      </c>
      <c r="G22" s="19">
        <v>47200</v>
      </c>
      <c r="H22" s="19">
        <v>47200</v>
      </c>
      <c r="I22" s="20">
        <f t="shared" si="1"/>
        <v>0</v>
      </c>
      <c r="J22" s="21">
        <v>45199</v>
      </c>
      <c r="K22" s="22" t="s">
        <v>12</v>
      </c>
      <c r="L22" s="9"/>
    </row>
    <row r="23" spans="2:12" s="4" customFormat="1" ht="15.75" x14ac:dyDescent="0.25">
      <c r="B23" s="17" t="s">
        <v>87</v>
      </c>
      <c r="C23" s="18">
        <f t="shared" si="2"/>
        <v>45176</v>
      </c>
      <c r="D23" s="17" t="s">
        <v>219</v>
      </c>
      <c r="E23" s="17" t="s">
        <v>280</v>
      </c>
      <c r="F23" s="17" t="s">
        <v>50</v>
      </c>
      <c r="G23" s="19">
        <v>125000</v>
      </c>
      <c r="H23" s="19">
        <v>125000</v>
      </c>
      <c r="I23" s="20">
        <f t="shared" si="1"/>
        <v>0</v>
      </c>
      <c r="J23" s="21">
        <v>45199</v>
      </c>
      <c r="K23" s="22" t="s">
        <v>12</v>
      </c>
      <c r="L23" s="9"/>
    </row>
    <row r="24" spans="2:12" s="4" customFormat="1" ht="15.75" x14ac:dyDescent="0.25">
      <c r="B24" s="17" t="s">
        <v>88</v>
      </c>
      <c r="C24" s="18">
        <f t="shared" si="2"/>
        <v>45176</v>
      </c>
      <c r="D24" s="17" t="s">
        <v>220</v>
      </c>
      <c r="E24" s="17" t="s">
        <v>281</v>
      </c>
      <c r="F24" s="17" t="s">
        <v>327</v>
      </c>
      <c r="G24" s="19">
        <v>39500</v>
      </c>
      <c r="H24" s="19">
        <v>39500</v>
      </c>
      <c r="I24" s="20">
        <f t="shared" si="1"/>
        <v>0</v>
      </c>
      <c r="J24" s="21">
        <v>45199</v>
      </c>
      <c r="K24" s="22" t="s">
        <v>12</v>
      </c>
      <c r="L24" s="9"/>
    </row>
    <row r="25" spans="2:12" s="4" customFormat="1" ht="15.75" x14ac:dyDescent="0.25">
      <c r="B25" s="17" t="s">
        <v>89</v>
      </c>
      <c r="C25" s="18">
        <f t="shared" si="2"/>
        <v>45176</v>
      </c>
      <c r="D25" s="17" t="s">
        <v>220</v>
      </c>
      <c r="E25" s="17" t="s">
        <v>281</v>
      </c>
      <c r="F25" s="17" t="s">
        <v>328</v>
      </c>
      <c r="G25" s="19">
        <v>42000</v>
      </c>
      <c r="H25" s="19">
        <v>42000</v>
      </c>
      <c r="I25" s="20">
        <f t="shared" si="1"/>
        <v>0</v>
      </c>
      <c r="J25" s="21">
        <v>45199</v>
      </c>
      <c r="K25" s="22" t="s">
        <v>12</v>
      </c>
      <c r="L25" s="9"/>
    </row>
    <row r="26" spans="2:12" s="4" customFormat="1" ht="15.75" x14ac:dyDescent="0.25">
      <c r="B26" s="17" t="s">
        <v>90</v>
      </c>
      <c r="C26" s="18">
        <f t="shared" si="2"/>
        <v>45176</v>
      </c>
      <c r="D26" s="17" t="s">
        <v>220</v>
      </c>
      <c r="E26" s="17" t="s">
        <v>281</v>
      </c>
      <c r="F26" s="17" t="s">
        <v>329</v>
      </c>
      <c r="G26" s="19">
        <v>32750</v>
      </c>
      <c r="H26" s="19">
        <v>32750</v>
      </c>
      <c r="I26" s="20">
        <f t="shared" si="1"/>
        <v>0</v>
      </c>
      <c r="J26" s="21">
        <v>45199</v>
      </c>
      <c r="K26" s="22" t="s">
        <v>12</v>
      </c>
      <c r="L26" s="9"/>
    </row>
    <row r="27" spans="2:12" s="4" customFormat="1" ht="15.75" x14ac:dyDescent="0.25">
      <c r="B27" s="17" t="s">
        <v>91</v>
      </c>
      <c r="C27" s="18">
        <f t="shared" si="2"/>
        <v>45176</v>
      </c>
      <c r="D27" s="17" t="s">
        <v>221</v>
      </c>
      <c r="E27" s="17" t="s">
        <v>282</v>
      </c>
      <c r="F27" s="17" t="s">
        <v>327</v>
      </c>
      <c r="G27" s="19">
        <v>275000</v>
      </c>
      <c r="H27" s="19">
        <v>275000</v>
      </c>
      <c r="I27" s="20">
        <f t="shared" si="1"/>
        <v>0</v>
      </c>
      <c r="J27" s="21">
        <v>45199</v>
      </c>
      <c r="K27" s="22" t="s">
        <v>12</v>
      </c>
      <c r="L27" s="9"/>
    </row>
    <row r="28" spans="2:12" s="4" customFormat="1" ht="15.75" x14ac:dyDescent="0.25">
      <c r="B28" s="17" t="s">
        <v>68</v>
      </c>
      <c r="C28" s="18">
        <f t="shared" si="2"/>
        <v>45176</v>
      </c>
      <c r="D28" s="17" t="s">
        <v>221</v>
      </c>
      <c r="E28" s="17" t="s">
        <v>282</v>
      </c>
      <c r="F28" s="17" t="s">
        <v>328</v>
      </c>
      <c r="G28" s="19">
        <v>352500</v>
      </c>
      <c r="H28" s="19">
        <v>352500</v>
      </c>
      <c r="I28" s="20">
        <f t="shared" si="1"/>
        <v>0</v>
      </c>
      <c r="J28" s="21">
        <v>45199</v>
      </c>
      <c r="K28" s="22" t="s">
        <v>12</v>
      </c>
      <c r="L28" s="9"/>
    </row>
    <row r="29" spans="2:12" s="4" customFormat="1" ht="15.75" x14ac:dyDescent="0.25">
      <c r="B29" s="17" t="s">
        <v>29</v>
      </c>
      <c r="C29" s="18">
        <f t="shared" si="2"/>
        <v>45176</v>
      </c>
      <c r="D29" s="17" t="s">
        <v>221</v>
      </c>
      <c r="E29" s="17" t="s">
        <v>282</v>
      </c>
      <c r="F29" s="17" t="s">
        <v>330</v>
      </c>
      <c r="G29" s="19">
        <v>385000</v>
      </c>
      <c r="H29" s="19">
        <v>385000</v>
      </c>
      <c r="I29" s="20">
        <f t="shared" si="1"/>
        <v>0</v>
      </c>
      <c r="J29" s="21">
        <v>45199</v>
      </c>
      <c r="K29" s="22" t="s">
        <v>12</v>
      </c>
      <c r="L29" s="9"/>
    </row>
    <row r="30" spans="2:12" s="4" customFormat="1" ht="15.75" x14ac:dyDescent="0.25">
      <c r="B30" s="17" t="s">
        <v>92</v>
      </c>
      <c r="C30" s="18">
        <f t="shared" si="2"/>
        <v>45176</v>
      </c>
      <c r="D30" s="17" t="s">
        <v>221</v>
      </c>
      <c r="E30" s="17" t="s">
        <v>282</v>
      </c>
      <c r="F30" s="17" t="s">
        <v>331</v>
      </c>
      <c r="G30" s="19">
        <v>370000</v>
      </c>
      <c r="H30" s="19">
        <v>370000</v>
      </c>
      <c r="I30" s="20">
        <f t="shared" si="1"/>
        <v>0</v>
      </c>
      <c r="J30" s="21">
        <v>45199</v>
      </c>
      <c r="K30" s="22" t="s">
        <v>12</v>
      </c>
      <c r="L30" s="9"/>
    </row>
    <row r="31" spans="2:12" s="4" customFormat="1" ht="15.75" x14ac:dyDescent="0.25">
      <c r="B31" s="17" t="s">
        <v>93</v>
      </c>
      <c r="C31" s="18">
        <f t="shared" si="2"/>
        <v>45176</v>
      </c>
      <c r="D31" s="17" t="s">
        <v>221</v>
      </c>
      <c r="E31" s="17" t="s">
        <v>282</v>
      </c>
      <c r="F31" s="17" t="s">
        <v>329</v>
      </c>
      <c r="G31" s="19">
        <v>256250</v>
      </c>
      <c r="H31" s="19">
        <v>256250</v>
      </c>
      <c r="I31" s="20">
        <f t="shared" si="1"/>
        <v>0</v>
      </c>
      <c r="J31" s="21">
        <v>45199</v>
      </c>
      <c r="K31" s="22" t="s">
        <v>12</v>
      </c>
      <c r="L31" s="9"/>
    </row>
    <row r="32" spans="2:12" s="4" customFormat="1" ht="15.75" x14ac:dyDescent="0.25">
      <c r="B32" s="17" t="s">
        <v>94</v>
      </c>
      <c r="C32" s="18">
        <f t="shared" si="2"/>
        <v>45176</v>
      </c>
      <c r="D32" s="17" t="s">
        <v>222</v>
      </c>
      <c r="E32" s="17" t="s">
        <v>283</v>
      </c>
      <c r="F32" s="17" t="s">
        <v>65</v>
      </c>
      <c r="G32" s="19">
        <v>40000</v>
      </c>
      <c r="H32" s="19">
        <v>40000</v>
      </c>
      <c r="I32" s="20">
        <f t="shared" si="1"/>
        <v>0</v>
      </c>
      <c r="J32" s="21">
        <v>45199</v>
      </c>
      <c r="K32" s="22" t="s">
        <v>12</v>
      </c>
      <c r="L32" s="9"/>
    </row>
    <row r="33" spans="2:12" s="4" customFormat="1" ht="15.75" x14ac:dyDescent="0.25">
      <c r="B33" s="17" t="s">
        <v>73</v>
      </c>
      <c r="C33" s="18">
        <f t="shared" si="2"/>
        <v>45176</v>
      </c>
      <c r="D33" s="17" t="s">
        <v>223</v>
      </c>
      <c r="E33" s="17" t="s">
        <v>64</v>
      </c>
      <c r="F33" s="17" t="s">
        <v>430</v>
      </c>
      <c r="G33" s="19">
        <v>8260</v>
      </c>
      <c r="H33" s="19">
        <v>8260</v>
      </c>
      <c r="I33" s="20">
        <f t="shared" si="1"/>
        <v>0</v>
      </c>
      <c r="J33" s="21">
        <v>45199</v>
      </c>
      <c r="K33" s="22" t="s">
        <v>12</v>
      </c>
      <c r="L33" s="9"/>
    </row>
    <row r="34" spans="2:12" s="4" customFormat="1" ht="15.75" x14ac:dyDescent="0.25">
      <c r="B34" s="17" t="s">
        <v>95</v>
      </c>
      <c r="C34" s="18">
        <f t="shared" si="2"/>
        <v>45176</v>
      </c>
      <c r="D34" s="17" t="s">
        <v>224</v>
      </c>
      <c r="E34" s="17" t="s">
        <v>284</v>
      </c>
      <c r="F34" s="17" t="s">
        <v>326</v>
      </c>
      <c r="G34" s="19">
        <v>38013.53</v>
      </c>
      <c r="H34" s="19">
        <v>38013.53</v>
      </c>
      <c r="I34" s="20">
        <f t="shared" si="1"/>
        <v>0</v>
      </c>
      <c r="J34" s="21">
        <v>45199</v>
      </c>
      <c r="K34" s="22" t="s">
        <v>12</v>
      </c>
      <c r="L34" s="9"/>
    </row>
    <row r="35" spans="2:12" s="5" customFormat="1" ht="15.75" x14ac:dyDescent="0.25">
      <c r="B35" s="17" t="s">
        <v>96</v>
      </c>
      <c r="C35" s="18">
        <f t="shared" si="2"/>
        <v>45176</v>
      </c>
      <c r="D35" s="17" t="s">
        <v>225</v>
      </c>
      <c r="E35" s="17" t="s">
        <v>285</v>
      </c>
      <c r="F35" s="23" t="s">
        <v>332</v>
      </c>
      <c r="G35" s="19">
        <v>18889.599999999999</v>
      </c>
      <c r="H35" s="19">
        <v>18889.599999999999</v>
      </c>
      <c r="I35" s="20">
        <f t="shared" si="1"/>
        <v>0</v>
      </c>
      <c r="J35" s="21">
        <v>45199</v>
      </c>
      <c r="K35" s="22" t="s">
        <v>12</v>
      </c>
      <c r="L35" s="10"/>
    </row>
    <row r="36" spans="2:12" s="4" customFormat="1" ht="15.75" x14ac:dyDescent="0.25">
      <c r="B36" s="17" t="s">
        <v>97</v>
      </c>
      <c r="C36" s="18">
        <f t="shared" si="2"/>
        <v>45176</v>
      </c>
      <c r="D36" s="17" t="s">
        <v>225</v>
      </c>
      <c r="E36" s="17" t="s">
        <v>285</v>
      </c>
      <c r="F36" s="23" t="s">
        <v>332</v>
      </c>
      <c r="G36" s="19">
        <v>240295.2</v>
      </c>
      <c r="H36" s="19">
        <v>240295.2</v>
      </c>
      <c r="I36" s="20">
        <f t="shared" si="1"/>
        <v>0</v>
      </c>
      <c r="J36" s="21">
        <v>45199</v>
      </c>
      <c r="K36" s="22" t="s">
        <v>12</v>
      </c>
      <c r="L36" s="9"/>
    </row>
    <row r="37" spans="2:12" s="4" customFormat="1" ht="15.75" x14ac:dyDescent="0.25">
      <c r="B37" s="17" t="s">
        <v>67</v>
      </c>
      <c r="C37" s="18">
        <f t="shared" si="2"/>
        <v>45176</v>
      </c>
      <c r="D37" s="17" t="s">
        <v>226</v>
      </c>
      <c r="E37" s="17" t="s">
        <v>56</v>
      </c>
      <c r="F37" s="17" t="s">
        <v>333</v>
      </c>
      <c r="G37" s="19">
        <v>59000</v>
      </c>
      <c r="H37" s="19">
        <v>59000</v>
      </c>
      <c r="I37" s="20">
        <f t="shared" si="1"/>
        <v>0</v>
      </c>
      <c r="J37" s="21">
        <v>45199</v>
      </c>
      <c r="K37" s="22" t="s">
        <v>12</v>
      </c>
      <c r="L37" s="9"/>
    </row>
    <row r="38" spans="2:12" s="4" customFormat="1" ht="15.75" x14ac:dyDescent="0.25">
      <c r="B38" s="17" t="s">
        <v>98</v>
      </c>
      <c r="C38" s="18">
        <f t="shared" si="2"/>
        <v>45176</v>
      </c>
      <c r="D38" s="17" t="s">
        <v>227</v>
      </c>
      <c r="E38" s="17" t="s">
        <v>286</v>
      </c>
      <c r="F38" s="17" t="s">
        <v>334</v>
      </c>
      <c r="G38" s="19">
        <v>5940000</v>
      </c>
      <c r="H38" s="19">
        <v>5940000</v>
      </c>
      <c r="I38" s="20">
        <f t="shared" si="1"/>
        <v>0</v>
      </c>
      <c r="J38" s="21">
        <v>45199</v>
      </c>
      <c r="K38" s="22" t="s">
        <v>12</v>
      </c>
      <c r="L38" s="9"/>
    </row>
    <row r="39" spans="2:12" s="4" customFormat="1" ht="15.75" x14ac:dyDescent="0.25">
      <c r="B39" s="17" t="s">
        <v>99</v>
      </c>
      <c r="C39" s="18">
        <f t="shared" si="2"/>
        <v>45176</v>
      </c>
      <c r="D39" s="17" t="s">
        <v>228</v>
      </c>
      <c r="E39" s="17" t="s">
        <v>287</v>
      </c>
      <c r="F39" s="17" t="s">
        <v>335</v>
      </c>
      <c r="G39" s="19">
        <v>10000</v>
      </c>
      <c r="H39" s="19">
        <v>10000</v>
      </c>
      <c r="I39" s="20">
        <f t="shared" si="1"/>
        <v>0</v>
      </c>
      <c r="J39" s="21">
        <v>45199</v>
      </c>
      <c r="K39" s="22" t="s">
        <v>12</v>
      </c>
      <c r="L39" s="9"/>
    </row>
    <row r="40" spans="2:12" s="4" customFormat="1" ht="15.75" x14ac:dyDescent="0.25">
      <c r="B40" s="17" t="s">
        <v>100</v>
      </c>
      <c r="C40" s="18">
        <f t="shared" si="2"/>
        <v>45176</v>
      </c>
      <c r="D40" s="17" t="s">
        <v>228</v>
      </c>
      <c r="E40" s="17" t="s">
        <v>287</v>
      </c>
      <c r="F40" s="17" t="s">
        <v>328</v>
      </c>
      <c r="G40" s="19">
        <v>115000</v>
      </c>
      <c r="H40" s="19">
        <v>115000</v>
      </c>
      <c r="I40" s="20">
        <f t="shared" si="1"/>
        <v>0</v>
      </c>
      <c r="J40" s="21">
        <v>45199</v>
      </c>
      <c r="K40" s="22" t="s">
        <v>12</v>
      </c>
      <c r="L40" s="9"/>
    </row>
    <row r="41" spans="2:12" s="4" customFormat="1" ht="15.75" x14ac:dyDescent="0.25">
      <c r="B41" s="17" t="s">
        <v>101</v>
      </c>
      <c r="C41" s="18">
        <f t="shared" si="2"/>
        <v>45176</v>
      </c>
      <c r="D41" s="17" t="s">
        <v>229</v>
      </c>
      <c r="E41" s="17" t="s">
        <v>288</v>
      </c>
      <c r="F41" s="17" t="s">
        <v>327</v>
      </c>
      <c r="G41" s="19">
        <v>275000</v>
      </c>
      <c r="H41" s="19">
        <v>275000</v>
      </c>
      <c r="I41" s="20">
        <f t="shared" si="1"/>
        <v>0</v>
      </c>
      <c r="J41" s="21">
        <v>45199</v>
      </c>
      <c r="K41" s="22" t="s">
        <v>12</v>
      </c>
      <c r="L41" s="9"/>
    </row>
    <row r="42" spans="2:12" s="4" customFormat="1" ht="15.75" x14ac:dyDescent="0.25">
      <c r="B42" s="17" t="s">
        <v>32</v>
      </c>
      <c r="C42" s="18">
        <f t="shared" si="2"/>
        <v>45176</v>
      </c>
      <c r="D42" s="17" t="s">
        <v>229</v>
      </c>
      <c r="E42" s="17" t="s">
        <v>288</v>
      </c>
      <c r="F42" s="17" t="s">
        <v>328</v>
      </c>
      <c r="G42" s="19">
        <v>351250</v>
      </c>
      <c r="H42" s="19">
        <v>351250</v>
      </c>
      <c r="I42" s="20">
        <f t="shared" si="1"/>
        <v>0</v>
      </c>
      <c r="J42" s="21">
        <v>45199</v>
      </c>
      <c r="K42" s="22" t="s">
        <v>12</v>
      </c>
      <c r="L42" s="9"/>
    </row>
    <row r="43" spans="2:12" s="4" customFormat="1" ht="15.75" x14ac:dyDescent="0.25">
      <c r="B43" s="17" t="s">
        <v>102</v>
      </c>
      <c r="C43" s="18">
        <f t="shared" si="2"/>
        <v>45176</v>
      </c>
      <c r="D43" s="17" t="s">
        <v>229</v>
      </c>
      <c r="E43" s="17" t="s">
        <v>288</v>
      </c>
      <c r="F43" s="17" t="s">
        <v>336</v>
      </c>
      <c r="G43" s="19">
        <v>385000</v>
      </c>
      <c r="H43" s="19">
        <v>385000</v>
      </c>
      <c r="I43" s="20">
        <f t="shared" si="1"/>
        <v>0</v>
      </c>
      <c r="J43" s="21">
        <v>45199</v>
      </c>
      <c r="K43" s="22" t="s">
        <v>12</v>
      </c>
      <c r="L43" s="9"/>
    </row>
    <row r="44" spans="2:12" s="4" customFormat="1" ht="15.75" x14ac:dyDescent="0.25">
      <c r="B44" s="17" t="s">
        <v>103</v>
      </c>
      <c r="C44" s="18">
        <f t="shared" si="2"/>
        <v>45176</v>
      </c>
      <c r="D44" s="17" t="s">
        <v>229</v>
      </c>
      <c r="E44" s="17" t="s">
        <v>288</v>
      </c>
      <c r="F44" s="17" t="s">
        <v>337</v>
      </c>
      <c r="G44" s="19">
        <v>370000</v>
      </c>
      <c r="H44" s="19">
        <v>370000</v>
      </c>
      <c r="I44" s="20">
        <f t="shared" si="1"/>
        <v>0</v>
      </c>
      <c r="J44" s="21">
        <v>45199</v>
      </c>
      <c r="K44" s="22" t="s">
        <v>12</v>
      </c>
      <c r="L44" s="9"/>
    </row>
    <row r="45" spans="2:12" s="4" customFormat="1" ht="15.75" x14ac:dyDescent="0.25">
      <c r="B45" s="17" t="s">
        <v>104</v>
      </c>
      <c r="C45" s="18">
        <f t="shared" si="2"/>
        <v>45176</v>
      </c>
      <c r="D45" s="17" t="s">
        <v>229</v>
      </c>
      <c r="E45" s="17" t="s">
        <v>288</v>
      </c>
      <c r="F45" s="17" t="s">
        <v>338</v>
      </c>
      <c r="G45" s="19">
        <v>256250</v>
      </c>
      <c r="H45" s="19">
        <v>256250</v>
      </c>
      <c r="I45" s="20">
        <f t="shared" si="1"/>
        <v>0</v>
      </c>
      <c r="J45" s="21">
        <v>45199</v>
      </c>
      <c r="K45" s="22" t="s">
        <v>12</v>
      </c>
      <c r="L45" s="9"/>
    </row>
    <row r="46" spans="2:12" s="4" customFormat="1" ht="15.75" x14ac:dyDescent="0.25">
      <c r="B46" s="17" t="s">
        <v>105</v>
      </c>
      <c r="C46" s="18">
        <f t="shared" si="2"/>
        <v>45176</v>
      </c>
      <c r="D46" s="17" t="s">
        <v>230</v>
      </c>
      <c r="E46" s="17" t="s">
        <v>289</v>
      </c>
      <c r="F46" s="17" t="s">
        <v>327</v>
      </c>
      <c r="G46" s="19">
        <v>64500</v>
      </c>
      <c r="H46" s="19">
        <v>64500</v>
      </c>
      <c r="I46" s="20">
        <f t="shared" si="1"/>
        <v>0</v>
      </c>
      <c r="J46" s="21">
        <v>45199</v>
      </c>
      <c r="K46" s="22" t="s">
        <v>12</v>
      </c>
      <c r="L46" s="9"/>
    </row>
    <row r="47" spans="2:12" s="4" customFormat="1" ht="15.75" x14ac:dyDescent="0.25">
      <c r="B47" s="17" t="s">
        <v>106</v>
      </c>
      <c r="C47" s="18">
        <f t="shared" si="2"/>
        <v>45176</v>
      </c>
      <c r="D47" s="17" t="s">
        <v>230</v>
      </c>
      <c r="E47" s="17" t="s">
        <v>289</v>
      </c>
      <c r="F47" s="17" t="s">
        <v>328</v>
      </c>
      <c r="G47" s="19">
        <v>159500</v>
      </c>
      <c r="H47" s="19">
        <v>159500</v>
      </c>
      <c r="I47" s="20">
        <f t="shared" si="1"/>
        <v>0</v>
      </c>
      <c r="J47" s="21">
        <v>45199</v>
      </c>
      <c r="K47" s="22" t="s">
        <v>12</v>
      </c>
      <c r="L47" s="9"/>
    </row>
    <row r="48" spans="2:12" s="4" customFormat="1" ht="15.75" x14ac:dyDescent="0.25">
      <c r="B48" s="17" t="s">
        <v>107</v>
      </c>
      <c r="C48" s="18">
        <f t="shared" si="2"/>
        <v>45176</v>
      </c>
      <c r="D48" s="17" t="s">
        <v>230</v>
      </c>
      <c r="E48" s="17" t="s">
        <v>289</v>
      </c>
      <c r="F48" s="17" t="s">
        <v>329</v>
      </c>
      <c r="G48" s="19">
        <v>112500</v>
      </c>
      <c r="H48" s="19">
        <v>112500</v>
      </c>
      <c r="I48" s="20">
        <f t="shared" si="1"/>
        <v>0</v>
      </c>
      <c r="J48" s="21">
        <v>45199</v>
      </c>
      <c r="K48" s="22" t="s">
        <v>12</v>
      </c>
      <c r="L48" s="9"/>
    </row>
    <row r="49" spans="2:12" s="4" customFormat="1" ht="15.75" x14ac:dyDescent="0.25">
      <c r="B49" s="17" t="s">
        <v>108</v>
      </c>
      <c r="C49" s="18">
        <f t="shared" si="2"/>
        <v>45176</v>
      </c>
      <c r="D49" s="17" t="s">
        <v>231</v>
      </c>
      <c r="E49" s="17" t="s">
        <v>290</v>
      </c>
      <c r="F49" s="17" t="s">
        <v>328</v>
      </c>
      <c r="G49" s="19">
        <v>135000</v>
      </c>
      <c r="H49" s="19">
        <v>135000</v>
      </c>
      <c r="I49" s="20">
        <f t="shared" si="1"/>
        <v>0</v>
      </c>
      <c r="J49" s="21">
        <v>45199</v>
      </c>
      <c r="K49" s="22" t="s">
        <v>12</v>
      </c>
      <c r="L49" s="9"/>
    </row>
    <row r="50" spans="2:12" s="4" customFormat="1" ht="15.75" x14ac:dyDescent="0.25">
      <c r="B50" s="17" t="s">
        <v>109</v>
      </c>
      <c r="C50" s="18">
        <f t="shared" si="2"/>
        <v>45176</v>
      </c>
      <c r="D50" s="17" t="s">
        <v>231</v>
      </c>
      <c r="E50" s="17" t="s">
        <v>290</v>
      </c>
      <c r="F50" s="17" t="s">
        <v>329</v>
      </c>
      <c r="G50" s="19">
        <v>86250</v>
      </c>
      <c r="H50" s="19">
        <v>86250</v>
      </c>
      <c r="I50" s="20">
        <f t="shared" si="1"/>
        <v>0</v>
      </c>
      <c r="J50" s="21">
        <v>45199</v>
      </c>
      <c r="K50" s="22" t="s">
        <v>12</v>
      </c>
      <c r="L50" s="9"/>
    </row>
    <row r="51" spans="2:12" s="4" customFormat="1" ht="15.75" x14ac:dyDescent="0.25">
      <c r="B51" s="17" t="s">
        <v>110</v>
      </c>
      <c r="C51" s="18">
        <f t="shared" si="2"/>
        <v>45176</v>
      </c>
      <c r="D51" s="17" t="s">
        <v>231</v>
      </c>
      <c r="E51" s="17" t="s">
        <v>290</v>
      </c>
      <c r="F51" s="17" t="s">
        <v>339</v>
      </c>
      <c r="G51" s="19">
        <v>72500</v>
      </c>
      <c r="H51" s="19">
        <v>72500</v>
      </c>
      <c r="I51" s="20">
        <f t="shared" si="1"/>
        <v>0</v>
      </c>
      <c r="J51" s="21">
        <v>45199</v>
      </c>
      <c r="K51" s="22" t="s">
        <v>12</v>
      </c>
      <c r="L51" s="9"/>
    </row>
    <row r="52" spans="2:12" s="4" customFormat="1" ht="15.75" x14ac:dyDescent="0.25">
      <c r="B52" s="17" t="s">
        <v>111</v>
      </c>
      <c r="C52" s="18">
        <f t="shared" si="2"/>
        <v>45176</v>
      </c>
      <c r="D52" s="17" t="s">
        <v>232</v>
      </c>
      <c r="E52" s="17" t="s">
        <v>291</v>
      </c>
      <c r="F52" s="17" t="s">
        <v>340</v>
      </c>
      <c r="G52" s="19">
        <v>115000</v>
      </c>
      <c r="H52" s="19">
        <v>115000</v>
      </c>
      <c r="I52" s="20">
        <f t="shared" si="1"/>
        <v>0</v>
      </c>
      <c r="J52" s="21">
        <v>45199</v>
      </c>
      <c r="K52" s="22" t="s">
        <v>12</v>
      </c>
      <c r="L52" s="9"/>
    </row>
    <row r="53" spans="2:12" s="4" customFormat="1" ht="15.75" x14ac:dyDescent="0.25">
      <c r="B53" s="17" t="s">
        <v>112</v>
      </c>
      <c r="C53" s="18">
        <f t="shared" si="2"/>
        <v>45176</v>
      </c>
      <c r="D53" s="17" t="s">
        <v>233</v>
      </c>
      <c r="E53" s="17" t="s">
        <v>292</v>
      </c>
      <c r="F53" s="17" t="s">
        <v>327</v>
      </c>
      <c r="G53" s="19">
        <v>39500</v>
      </c>
      <c r="H53" s="19">
        <v>39500</v>
      </c>
      <c r="I53" s="20">
        <f t="shared" si="1"/>
        <v>0</v>
      </c>
      <c r="J53" s="21">
        <v>45199</v>
      </c>
      <c r="K53" s="22" t="s">
        <v>12</v>
      </c>
      <c r="L53" s="9"/>
    </row>
    <row r="54" spans="2:12" s="4" customFormat="1" ht="15.75" x14ac:dyDescent="0.25">
      <c r="B54" s="17" t="s">
        <v>113</v>
      </c>
      <c r="C54" s="18">
        <f t="shared" si="2"/>
        <v>45176</v>
      </c>
      <c r="D54" s="17" t="s">
        <v>233</v>
      </c>
      <c r="E54" s="17" t="s">
        <v>292</v>
      </c>
      <c r="F54" s="17" t="s">
        <v>328</v>
      </c>
      <c r="G54" s="19">
        <v>42000</v>
      </c>
      <c r="H54" s="19">
        <v>42000</v>
      </c>
      <c r="I54" s="20">
        <f t="shared" si="1"/>
        <v>0</v>
      </c>
      <c r="J54" s="21">
        <v>45199</v>
      </c>
      <c r="K54" s="22" t="s">
        <v>12</v>
      </c>
      <c r="L54" s="9"/>
    </row>
    <row r="55" spans="2:12" s="4" customFormat="1" ht="15.75" x14ac:dyDescent="0.25">
      <c r="B55" s="17" t="s">
        <v>73</v>
      </c>
      <c r="C55" s="18">
        <f t="shared" si="2"/>
        <v>45176</v>
      </c>
      <c r="D55" s="17" t="s">
        <v>233</v>
      </c>
      <c r="E55" s="17" t="s">
        <v>292</v>
      </c>
      <c r="F55" s="17" t="s">
        <v>329</v>
      </c>
      <c r="G55" s="19">
        <v>32750</v>
      </c>
      <c r="H55" s="19">
        <v>32750</v>
      </c>
      <c r="I55" s="20">
        <f t="shared" si="1"/>
        <v>0</v>
      </c>
      <c r="J55" s="21">
        <v>45199</v>
      </c>
      <c r="K55" s="22" t="s">
        <v>12</v>
      </c>
      <c r="L55" s="9"/>
    </row>
    <row r="56" spans="2:12" s="4" customFormat="1" ht="15.75" x14ac:dyDescent="0.25">
      <c r="B56" s="17" t="s">
        <v>74</v>
      </c>
      <c r="C56" s="18">
        <f t="shared" si="2"/>
        <v>45176</v>
      </c>
      <c r="D56" s="17" t="s">
        <v>234</v>
      </c>
      <c r="E56" s="17" t="s">
        <v>293</v>
      </c>
      <c r="F56" s="17" t="s">
        <v>327</v>
      </c>
      <c r="G56" s="19">
        <v>142500</v>
      </c>
      <c r="H56" s="19">
        <v>142500</v>
      </c>
      <c r="I56" s="20">
        <f t="shared" si="1"/>
        <v>0</v>
      </c>
      <c r="J56" s="21">
        <v>45199</v>
      </c>
      <c r="K56" s="22" t="s">
        <v>12</v>
      </c>
      <c r="L56" s="9"/>
    </row>
    <row r="57" spans="2:12" s="4" customFormat="1" ht="15.75" x14ac:dyDescent="0.25">
      <c r="B57" s="17" t="s">
        <v>73</v>
      </c>
      <c r="C57" s="18">
        <f t="shared" si="2"/>
        <v>45176</v>
      </c>
      <c r="D57" s="17" t="s">
        <v>234</v>
      </c>
      <c r="E57" s="17" t="s">
        <v>293</v>
      </c>
      <c r="F57" s="17" t="s">
        <v>328</v>
      </c>
      <c r="G57" s="19">
        <v>147500</v>
      </c>
      <c r="H57" s="19">
        <v>147500</v>
      </c>
      <c r="I57" s="20">
        <f t="shared" si="1"/>
        <v>0</v>
      </c>
      <c r="J57" s="21">
        <v>45199</v>
      </c>
      <c r="K57" s="22" t="s">
        <v>12</v>
      </c>
      <c r="L57" s="9"/>
    </row>
    <row r="58" spans="2:12" s="4" customFormat="1" ht="15.75" x14ac:dyDescent="0.25">
      <c r="B58" s="17" t="s">
        <v>114</v>
      </c>
      <c r="C58" s="18">
        <f t="shared" si="2"/>
        <v>45176</v>
      </c>
      <c r="D58" s="17" t="s">
        <v>234</v>
      </c>
      <c r="E58" s="17" t="s">
        <v>293</v>
      </c>
      <c r="F58" s="17" t="s">
        <v>329</v>
      </c>
      <c r="G58" s="19">
        <v>140000</v>
      </c>
      <c r="H58" s="19">
        <v>140000</v>
      </c>
      <c r="I58" s="20">
        <f t="shared" si="1"/>
        <v>0</v>
      </c>
      <c r="J58" s="21">
        <v>45199</v>
      </c>
      <c r="K58" s="22" t="s">
        <v>12</v>
      </c>
      <c r="L58" s="9"/>
    </row>
    <row r="59" spans="2:12" s="4" customFormat="1" ht="15.75" x14ac:dyDescent="0.25">
      <c r="B59" s="17" t="s">
        <v>71</v>
      </c>
      <c r="C59" s="18">
        <f t="shared" ref="C59:C89" si="3">DATE(2023,9,12)</f>
        <v>45181</v>
      </c>
      <c r="D59" s="17" t="s">
        <v>235</v>
      </c>
      <c r="E59" s="17" t="s">
        <v>62</v>
      </c>
      <c r="F59" s="17" t="s">
        <v>49</v>
      </c>
      <c r="G59" s="19">
        <v>93588.12</v>
      </c>
      <c r="H59" s="19">
        <v>93588.12</v>
      </c>
      <c r="I59" s="20">
        <f t="shared" si="1"/>
        <v>0</v>
      </c>
      <c r="J59" s="21">
        <v>45199</v>
      </c>
      <c r="K59" s="22" t="s">
        <v>12</v>
      </c>
      <c r="L59" s="9"/>
    </row>
    <row r="60" spans="2:12" s="4" customFormat="1" ht="15.75" x14ac:dyDescent="0.25">
      <c r="B60" s="17" t="s">
        <v>115</v>
      </c>
      <c r="C60" s="18">
        <f t="shared" si="3"/>
        <v>45181</v>
      </c>
      <c r="D60" s="17" t="s">
        <v>236</v>
      </c>
      <c r="E60" s="17" t="s">
        <v>294</v>
      </c>
      <c r="F60" s="17" t="s">
        <v>341</v>
      </c>
      <c r="G60" s="19">
        <v>232626.35</v>
      </c>
      <c r="H60" s="19">
        <v>232626.35</v>
      </c>
      <c r="I60" s="20">
        <f t="shared" si="1"/>
        <v>0</v>
      </c>
      <c r="J60" s="21">
        <v>45199</v>
      </c>
      <c r="K60" s="22" t="s">
        <v>12</v>
      </c>
      <c r="L60" s="9"/>
    </row>
    <row r="61" spans="2:12" s="4" customFormat="1" ht="15.75" x14ac:dyDescent="0.25">
      <c r="B61" s="17" t="s">
        <v>116</v>
      </c>
      <c r="C61" s="18">
        <f t="shared" si="3"/>
        <v>45181</v>
      </c>
      <c r="D61" s="17" t="s">
        <v>237</v>
      </c>
      <c r="E61" s="17" t="s">
        <v>59</v>
      </c>
      <c r="F61" s="17" t="s">
        <v>342</v>
      </c>
      <c r="G61" s="19">
        <v>181611.9</v>
      </c>
      <c r="H61" s="19">
        <v>181611.9</v>
      </c>
      <c r="I61" s="20">
        <f t="shared" si="1"/>
        <v>0</v>
      </c>
      <c r="J61" s="21">
        <v>45199</v>
      </c>
      <c r="K61" s="22" t="s">
        <v>12</v>
      </c>
      <c r="L61" s="9"/>
    </row>
    <row r="62" spans="2:12" s="4" customFormat="1" ht="15.75" x14ac:dyDescent="0.25">
      <c r="B62" s="17" t="s">
        <v>117</v>
      </c>
      <c r="C62" s="18">
        <f t="shared" si="3"/>
        <v>45181</v>
      </c>
      <c r="D62" s="17" t="s">
        <v>238</v>
      </c>
      <c r="E62" s="17" t="s">
        <v>295</v>
      </c>
      <c r="F62" s="17" t="s">
        <v>343</v>
      </c>
      <c r="G62" s="19">
        <v>200000</v>
      </c>
      <c r="H62" s="19">
        <v>200000</v>
      </c>
      <c r="I62" s="20">
        <f t="shared" si="1"/>
        <v>0</v>
      </c>
      <c r="J62" s="21">
        <v>45199</v>
      </c>
      <c r="K62" s="22" t="s">
        <v>12</v>
      </c>
      <c r="L62" s="9"/>
    </row>
    <row r="63" spans="2:12" s="4" customFormat="1" ht="15.75" x14ac:dyDescent="0.25">
      <c r="B63" s="17" t="s">
        <v>118</v>
      </c>
      <c r="C63" s="18">
        <f t="shared" si="3"/>
        <v>45181</v>
      </c>
      <c r="D63" s="17" t="s">
        <v>239</v>
      </c>
      <c r="E63" s="17" t="s">
        <v>61</v>
      </c>
      <c r="F63" s="17" t="s">
        <v>344</v>
      </c>
      <c r="G63" s="19">
        <v>102146.09</v>
      </c>
      <c r="H63" s="19">
        <v>102146.09</v>
      </c>
      <c r="I63" s="20">
        <f t="shared" si="1"/>
        <v>0</v>
      </c>
      <c r="J63" s="21">
        <v>45199</v>
      </c>
      <c r="K63" s="22" t="s">
        <v>12</v>
      </c>
      <c r="L63" s="9"/>
    </row>
    <row r="64" spans="2:12" s="4" customFormat="1" ht="15.75" x14ac:dyDescent="0.25">
      <c r="B64" s="17" t="s">
        <v>119</v>
      </c>
      <c r="C64" s="18">
        <f t="shared" si="3"/>
        <v>45181</v>
      </c>
      <c r="D64" s="17" t="s">
        <v>239</v>
      </c>
      <c r="E64" s="17" t="s">
        <v>61</v>
      </c>
      <c r="F64" s="17" t="s">
        <v>345</v>
      </c>
      <c r="G64" s="19">
        <v>3990.3</v>
      </c>
      <c r="H64" s="19">
        <v>3990.3</v>
      </c>
      <c r="I64" s="20">
        <f t="shared" si="1"/>
        <v>0</v>
      </c>
      <c r="J64" s="21">
        <v>45199</v>
      </c>
      <c r="K64" s="22" t="s">
        <v>12</v>
      </c>
      <c r="L64" s="9"/>
    </row>
    <row r="65" spans="2:12" s="4" customFormat="1" ht="15.75" x14ac:dyDescent="0.25">
      <c r="B65" s="17" t="s">
        <v>120</v>
      </c>
      <c r="C65" s="18">
        <f t="shared" si="3"/>
        <v>45181</v>
      </c>
      <c r="D65" s="17" t="s">
        <v>239</v>
      </c>
      <c r="E65" s="17" t="s">
        <v>61</v>
      </c>
      <c r="F65" s="17" t="s">
        <v>346</v>
      </c>
      <c r="G65" s="19">
        <v>84978.16</v>
      </c>
      <c r="H65" s="19">
        <v>84978.16</v>
      </c>
      <c r="I65" s="20">
        <f t="shared" si="1"/>
        <v>0</v>
      </c>
      <c r="J65" s="21">
        <v>45199</v>
      </c>
      <c r="K65" s="22" t="s">
        <v>12</v>
      </c>
      <c r="L65" s="9"/>
    </row>
    <row r="66" spans="2:12" s="4" customFormat="1" ht="15.75" x14ac:dyDescent="0.25">
      <c r="B66" s="17" t="s">
        <v>121</v>
      </c>
      <c r="C66" s="18">
        <f t="shared" si="3"/>
        <v>45181</v>
      </c>
      <c r="D66" s="17" t="s">
        <v>239</v>
      </c>
      <c r="E66" s="17" t="s">
        <v>61</v>
      </c>
      <c r="F66" s="17" t="s">
        <v>347</v>
      </c>
      <c r="G66" s="19">
        <v>5830.5</v>
      </c>
      <c r="H66" s="19">
        <v>5830.5</v>
      </c>
      <c r="I66" s="20">
        <f t="shared" si="1"/>
        <v>0</v>
      </c>
      <c r="J66" s="21">
        <v>45199</v>
      </c>
      <c r="K66" s="22" t="s">
        <v>12</v>
      </c>
      <c r="L66" s="9"/>
    </row>
    <row r="67" spans="2:12" s="4" customFormat="1" ht="15.75" x14ac:dyDescent="0.25">
      <c r="B67" s="17" t="s">
        <v>122</v>
      </c>
      <c r="C67" s="18">
        <f t="shared" si="3"/>
        <v>45181</v>
      </c>
      <c r="D67" s="17" t="s">
        <v>239</v>
      </c>
      <c r="E67" s="17" t="s">
        <v>61</v>
      </c>
      <c r="F67" s="17" t="s">
        <v>348</v>
      </c>
      <c r="G67" s="19">
        <v>23262.2</v>
      </c>
      <c r="H67" s="19">
        <v>23262.2</v>
      </c>
      <c r="I67" s="20">
        <f t="shared" si="1"/>
        <v>0</v>
      </c>
      <c r="J67" s="21">
        <v>45199</v>
      </c>
      <c r="K67" s="22" t="s">
        <v>12</v>
      </c>
      <c r="L67" s="9"/>
    </row>
    <row r="68" spans="2:12" s="4" customFormat="1" ht="15.75" x14ac:dyDescent="0.25">
      <c r="B68" s="17" t="s">
        <v>123</v>
      </c>
      <c r="C68" s="18">
        <f t="shared" si="3"/>
        <v>45181</v>
      </c>
      <c r="D68" s="17" t="s">
        <v>239</v>
      </c>
      <c r="E68" s="17" t="s">
        <v>61</v>
      </c>
      <c r="F68" s="17" t="s">
        <v>349</v>
      </c>
      <c r="G68" s="19">
        <v>3763.5</v>
      </c>
      <c r="H68" s="19">
        <v>3763.5</v>
      </c>
      <c r="I68" s="20">
        <f t="shared" si="1"/>
        <v>0</v>
      </c>
      <c r="J68" s="21">
        <v>45199</v>
      </c>
      <c r="K68" s="22" t="s">
        <v>12</v>
      </c>
      <c r="L68" s="9"/>
    </row>
    <row r="69" spans="2:12" s="4" customFormat="1" ht="15.75" x14ac:dyDescent="0.25">
      <c r="B69" s="17" t="s">
        <v>124</v>
      </c>
      <c r="C69" s="18">
        <f t="shared" si="3"/>
        <v>45181</v>
      </c>
      <c r="D69" s="17" t="s">
        <v>239</v>
      </c>
      <c r="E69" s="17" t="s">
        <v>61</v>
      </c>
      <c r="F69" s="17" t="s">
        <v>350</v>
      </c>
      <c r="G69" s="19">
        <v>79581.740000000005</v>
      </c>
      <c r="H69" s="19">
        <v>79581.740000000005</v>
      </c>
      <c r="I69" s="20">
        <f t="shared" si="1"/>
        <v>0</v>
      </c>
      <c r="J69" s="21">
        <v>45199</v>
      </c>
      <c r="K69" s="22" t="s">
        <v>12</v>
      </c>
      <c r="L69" s="9"/>
    </row>
    <row r="70" spans="2:12" s="4" customFormat="1" ht="15.75" x14ac:dyDescent="0.25">
      <c r="B70" s="17" t="s">
        <v>125</v>
      </c>
      <c r="C70" s="18">
        <f t="shared" si="3"/>
        <v>45181</v>
      </c>
      <c r="D70" s="17" t="s">
        <v>240</v>
      </c>
      <c r="E70" s="17" t="s">
        <v>60</v>
      </c>
      <c r="F70" s="17" t="s">
        <v>351</v>
      </c>
      <c r="G70" s="19">
        <v>81577</v>
      </c>
      <c r="H70" s="19">
        <v>81577</v>
      </c>
      <c r="I70" s="20">
        <f t="shared" si="1"/>
        <v>0</v>
      </c>
      <c r="J70" s="21">
        <v>45199</v>
      </c>
      <c r="K70" s="22" t="s">
        <v>12</v>
      </c>
      <c r="L70" s="9"/>
    </row>
    <row r="71" spans="2:12" s="4" customFormat="1" ht="15.75" x14ac:dyDescent="0.25">
      <c r="B71" s="17" t="s">
        <v>126</v>
      </c>
      <c r="C71" s="18">
        <f t="shared" si="3"/>
        <v>45181</v>
      </c>
      <c r="D71" s="17" t="s">
        <v>240</v>
      </c>
      <c r="E71" s="17" t="s">
        <v>60</v>
      </c>
      <c r="F71" s="17" t="s">
        <v>352</v>
      </c>
      <c r="G71" s="19">
        <v>599745.67000000004</v>
      </c>
      <c r="H71" s="19">
        <v>599745.67000000004</v>
      </c>
      <c r="I71" s="20">
        <f t="shared" si="1"/>
        <v>0</v>
      </c>
      <c r="J71" s="21">
        <v>45199</v>
      </c>
      <c r="K71" s="22" t="s">
        <v>12</v>
      </c>
      <c r="L71" s="9"/>
    </row>
    <row r="72" spans="2:12" s="4" customFormat="1" ht="15.75" x14ac:dyDescent="0.25">
      <c r="B72" s="17" t="s">
        <v>127</v>
      </c>
      <c r="C72" s="18">
        <f t="shared" si="3"/>
        <v>45181</v>
      </c>
      <c r="D72" s="17" t="s">
        <v>240</v>
      </c>
      <c r="E72" s="17" t="s">
        <v>60</v>
      </c>
      <c r="F72" s="17" t="s">
        <v>353</v>
      </c>
      <c r="G72" s="19">
        <v>221860.08</v>
      </c>
      <c r="H72" s="19">
        <v>221860.08</v>
      </c>
      <c r="I72" s="20">
        <f t="shared" si="1"/>
        <v>0</v>
      </c>
      <c r="J72" s="21">
        <v>45199</v>
      </c>
      <c r="K72" s="22" t="s">
        <v>12</v>
      </c>
      <c r="L72" s="9"/>
    </row>
    <row r="73" spans="2:12" s="4" customFormat="1" ht="15.75" x14ac:dyDescent="0.25">
      <c r="B73" s="17" t="s">
        <v>128</v>
      </c>
      <c r="C73" s="18">
        <f t="shared" si="3"/>
        <v>45181</v>
      </c>
      <c r="D73" s="17" t="s">
        <v>240</v>
      </c>
      <c r="E73" s="17" t="s">
        <v>60</v>
      </c>
      <c r="F73" s="17" t="s">
        <v>354</v>
      </c>
      <c r="G73" s="19">
        <v>14270.75</v>
      </c>
      <c r="H73" s="19">
        <v>14270.75</v>
      </c>
      <c r="I73" s="20">
        <f t="shared" si="1"/>
        <v>0</v>
      </c>
      <c r="J73" s="21">
        <v>45199</v>
      </c>
      <c r="K73" s="22" t="s">
        <v>12</v>
      </c>
      <c r="L73" s="9"/>
    </row>
    <row r="74" spans="2:12" s="4" customFormat="1" ht="15.75" x14ac:dyDescent="0.25">
      <c r="B74" s="17" t="s">
        <v>77</v>
      </c>
      <c r="C74" s="18">
        <f t="shared" si="3"/>
        <v>45181</v>
      </c>
      <c r="D74" s="17" t="s">
        <v>241</v>
      </c>
      <c r="E74" s="17" t="s">
        <v>296</v>
      </c>
      <c r="F74" s="17" t="s">
        <v>355</v>
      </c>
      <c r="G74" s="19">
        <v>136250</v>
      </c>
      <c r="H74" s="19">
        <v>136250</v>
      </c>
      <c r="I74" s="20">
        <f t="shared" si="1"/>
        <v>0</v>
      </c>
      <c r="J74" s="21">
        <v>45199</v>
      </c>
      <c r="K74" s="22" t="s">
        <v>12</v>
      </c>
      <c r="L74" s="9"/>
    </row>
    <row r="75" spans="2:12" s="4" customFormat="1" ht="15.75" x14ac:dyDescent="0.25">
      <c r="B75" s="17" t="s">
        <v>94</v>
      </c>
      <c r="C75" s="18">
        <f t="shared" si="3"/>
        <v>45181</v>
      </c>
      <c r="D75" s="17" t="s">
        <v>241</v>
      </c>
      <c r="E75" s="17" t="s">
        <v>296</v>
      </c>
      <c r="F75" s="17" t="s">
        <v>327</v>
      </c>
      <c r="G75" s="19">
        <v>132500</v>
      </c>
      <c r="H75" s="19">
        <v>132500</v>
      </c>
      <c r="I75" s="20">
        <f t="shared" ref="I75:I138" si="4">+G75-H75</f>
        <v>0</v>
      </c>
      <c r="J75" s="21">
        <v>45199</v>
      </c>
      <c r="K75" s="22" t="s">
        <v>12</v>
      </c>
      <c r="L75" s="9"/>
    </row>
    <row r="76" spans="2:12" s="4" customFormat="1" ht="15.75" x14ac:dyDescent="0.25">
      <c r="B76" s="17" t="s">
        <v>114</v>
      </c>
      <c r="C76" s="18">
        <f t="shared" si="3"/>
        <v>45181</v>
      </c>
      <c r="D76" s="17" t="s">
        <v>241</v>
      </c>
      <c r="E76" s="17" t="s">
        <v>296</v>
      </c>
      <c r="F76" s="17" t="s">
        <v>328</v>
      </c>
      <c r="G76" s="19">
        <v>140000</v>
      </c>
      <c r="H76" s="19">
        <v>140000</v>
      </c>
      <c r="I76" s="20">
        <f t="shared" si="4"/>
        <v>0</v>
      </c>
      <c r="J76" s="21">
        <v>45199</v>
      </c>
      <c r="K76" s="22" t="s">
        <v>12</v>
      </c>
      <c r="L76" s="9"/>
    </row>
    <row r="77" spans="2:12" s="4" customFormat="1" ht="15.75" x14ac:dyDescent="0.25">
      <c r="B77" s="17" t="s">
        <v>78</v>
      </c>
      <c r="C77" s="18">
        <f t="shared" si="3"/>
        <v>45181</v>
      </c>
      <c r="D77" s="17" t="s">
        <v>241</v>
      </c>
      <c r="E77" s="17" t="s">
        <v>296</v>
      </c>
      <c r="F77" s="17" t="s">
        <v>356</v>
      </c>
      <c r="G77" s="19">
        <v>131250</v>
      </c>
      <c r="H77" s="19">
        <v>131250</v>
      </c>
      <c r="I77" s="20">
        <f t="shared" si="4"/>
        <v>0</v>
      </c>
      <c r="J77" s="21">
        <v>45199</v>
      </c>
      <c r="K77" s="22" t="s">
        <v>12</v>
      </c>
      <c r="L77" s="9"/>
    </row>
    <row r="78" spans="2:12" s="4" customFormat="1" ht="15.75" x14ac:dyDescent="0.25">
      <c r="B78" s="17" t="s">
        <v>70</v>
      </c>
      <c r="C78" s="18">
        <f t="shared" si="3"/>
        <v>45181</v>
      </c>
      <c r="D78" s="17" t="s">
        <v>242</v>
      </c>
      <c r="E78" s="17" t="s">
        <v>297</v>
      </c>
      <c r="F78" s="17" t="s">
        <v>357</v>
      </c>
      <c r="G78" s="19">
        <v>169500</v>
      </c>
      <c r="H78" s="19">
        <v>169500</v>
      </c>
      <c r="I78" s="20">
        <f t="shared" si="4"/>
        <v>0</v>
      </c>
      <c r="J78" s="21">
        <v>45199</v>
      </c>
      <c r="K78" s="22" t="s">
        <v>12</v>
      </c>
      <c r="L78" s="9"/>
    </row>
    <row r="79" spans="2:12" s="4" customFormat="1" ht="15.75" x14ac:dyDescent="0.25">
      <c r="B79" s="17" t="s">
        <v>72</v>
      </c>
      <c r="C79" s="18">
        <f t="shared" si="3"/>
        <v>45181</v>
      </c>
      <c r="D79" s="17" t="s">
        <v>242</v>
      </c>
      <c r="E79" s="17" t="s">
        <v>297</v>
      </c>
      <c r="F79" s="17" t="s">
        <v>327</v>
      </c>
      <c r="G79" s="19">
        <v>142000</v>
      </c>
      <c r="H79" s="19">
        <v>142000</v>
      </c>
      <c r="I79" s="20">
        <f t="shared" si="4"/>
        <v>0</v>
      </c>
      <c r="J79" s="21">
        <v>45199</v>
      </c>
      <c r="K79" s="22" t="s">
        <v>12</v>
      </c>
      <c r="L79" s="9"/>
    </row>
    <row r="80" spans="2:12" s="4" customFormat="1" ht="15.75" x14ac:dyDescent="0.25">
      <c r="B80" s="17" t="s">
        <v>129</v>
      </c>
      <c r="C80" s="18">
        <f t="shared" si="3"/>
        <v>45181</v>
      </c>
      <c r="D80" s="17" t="s">
        <v>242</v>
      </c>
      <c r="E80" s="17" t="s">
        <v>297</v>
      </c>
      <c r="F80" s="17" t="s">
        <v>328</v>
      </c>
      <c r="G80" s="19">
        <v>144500</v>
      </c>
      <c r="H80" s="19">
        <v>144500</v>
      </c>
      <c r="I80" s="20">
        <f t="shared" si="4"/>
        <v>0</v>
      </c>
      <c r="J80" s="21">
        <v>45199</v>
      </c>
      <c r="K80" s="22" t="s">
        <v>12</v>
      </c>
      <c r="L80" s="9"/>
    </row>
    <row r="81" spans="2:12" s="4" customFormat="1" ht="15.75" x14ac:dyDescent="0.25">
      <c r="B81" s="17" t="s">
        <v>130</v>
      </c>
      <c r="C81" s="18">
        <f t="shared" si="3"/>
        <v>45181</v>
      </c>
      <c r="D81" s="17" t="s">
        <v>243</v>
      </c>
      <c r="E81" s="17" t="s">
        <v>298</v>
      </c>
      <c r="F81" s="17" t="s">
        <v>327</v>
      </c>
      <c r="G81" s="19">
        <v>117250</v>
      </c>
      <c r="H81" s="19">
        <v>117250</v>
      </c>
      <c r="I81" s="20">
        <f t="shared" si="4"/>
        <v>0</v>
      </c>
      <c r="J81" s="21">
        <v>45199</v>
      </c>
      <c r="K81" s="22" t="s">
        <v>12</v>
      </c>
      <c r="L81" s="9"/>
    </row>
    <row r="82" spans="2:12" s="4" customFormat="1" ht="15.75" x14ac:dyDescent="0.25">
      <c r="B82" s="17" t="s">
        <v>131</v>
      </c>
      <c r="C82" s="18">
        <f t="shared" si="3"/>
        <v>45181</v>
      </c>
      <c r="D82" s="17" t="s">
        <v>243</v>
      </c>
      <c r="E82" s="17" t="s">
        <v>298</v>
      </c>
      <c r="F82" s="17" t="s">
        <v>328</v>
      </c>
      <c r="G82" s="19">
        <v>84500</v>
      </c>
      <c r="H82" s="19">
        <v>84500</v>
      </c>
      <c r="I82" s="20">
        <f t="shared" si="4"/>
        <v>0</v>
      </c>
      <c r="J82" s="21">
        <v>45199</v>
      </c>
      <c r="K82" s="22" t="s">
        <v>12</v>
      </c>
      <c r="L82" s="9"/>
    </row>
    <row r="83" spans="2:12" s="4" customFormat="1" ht="15.75" x14ac:dyDescent="0.25">
      <c r="B83" s="17" t="s">
        <v>132</v>
      </c>
      <c r="C83" s="18">
        <f t="shared" si="3"/>
        <v>45181</v>
      </c>
      <c r="D83" s="17" t="s">
        <v>243</v>
      </c>
      <c r="E83" s="17" t="s">
        <v>298</v>
      </c>
      <c r="F83" s="17" t="s">
        <v>329</v>
      </c>
      <c r="G83" s="19">
        <v>138250</v>
      </c>
      <c r="H83" s="19">
        <v>138250</v>
      </c>
      <c r="I83" s="20">
        <f t="shared" si="4"/>
        <v>0</v>
      </c>
      <c r="J83" s="21">
        <v>45199</v>
      </c>
      <c r="K83" s="22" t="s">
        <v>12</v>
      </c>
      <c r="L83" s="9"/>
    </row>
    <row r="84" spans="2:12" s="4" customFormat="1" ht="15.75" x14ac:dyDescent="0.25">
      <c r="B84" s="17" t="s">
        <v>101</v>
      </c>
      <c r="C84" s="18">
        <f t="shared" si="3"/>
        <v>45181</v>
      </c>
      <c r="D84" s="17" t="s">
        <v>244</v>
      </c>
      <c r="E84" s="17" t="s">
        <v>299</v>
      </c>
      <c r="F84" s="17" t="s">
        <v>327</v>
      </c>
      <c r="G84" s="19">
        <v>167500</v>
      </c>
      <c r="H84" s="19">
        <v>167500</v>
      </c>
      <c r="I84" s="20">
        <f t="shared" si="4"/>
        <v>0</v>
      </c>
      <c r="J84" s="21">
        <v>45199</v>
      </c>
      <c r="K84" s="22" t="s">
        <v>12</v>
      </c>
      <c r="L84" s="9"/>
    </row>
    <row r="85" spans="2:12" s="4" customFormat="1" ht="15.75" x14ac:dyDescent="0.25">
      <c r="B85" s="17" t="s">
        <v>32</v>
      </c>
      <c r="C85" s="18">
        <f t="shared" si="3"/>
        <v>45181</v>
      </c>
      <c r="D85" s="17" t="s">
        <v>244</v>
      </c>
      <c r="E85" s="17" t="s">
        <v>299</v>
      </c>
      <c r="F85" s="17" t="s">
        <v>328</v>
      </c>
      <c r="G85" s="19">
        <v>247500</v>
      </c>
      <c r="H85" s="19">
        <v>247500</v>
      </c>
      <c r="I85" s="20">
        <f t="shared" si="4"/>
        <v>0</v>
      </c>
      <c r="J85" s="21">
        <v>45199</v>
      </c>
      <c r="K85" s="22" t="s">
        <v>12</v>
      </c>
      <c r="L85" s="9"/>
    </row>
    <row r="86" spans="2:12" s="4" customFormat="1" ht="15.75" x14ac:dyDescent="0.25">
      <c r="B86" s="17" t="s">
        <v>102</v>
      </c>
      <c r="C86" s="18">
        <f t="shared" si="3"/>
        <v>45181</v>
      </c>
      <c r="D86" s="17" t="s">
        <v>244</v>
      </c>
      <c r="E86" s="17" t="s">
        <v>299</v>
      </c>
      <c r="F86" s="17" t="s">
        <v>330</v>
      </c>
      <c r="G86" s="19">
        <v>235000</v>
      </c>
      <c r="H86" s="19">
        <v>235000</v>
      </c>
      <c r="I86" s="20">
        <f t="shared" si="4"/>
        <v>0</v>
      </c>
      <c r="J86" s="21">
        <v>45199</v>
      </c>
      <c r="K86" s="22" t="s">
        <v>12</v>
      </c>
      <c r="L86" s="9"/>
    </row>
    <row r="87" spans="2:12" s="4" customFormat="1" ht="15.75" x14ac:dyDescent="0.25">
      <c r="B87" s="17" t="s">
        <v>103</v>
      </c>
      <c r="C87" s="18">
        <f t="shared" si="3"/>
        <v>45181</v>
      </c>
      <c r="D87" s="17" t="s">
        <v>244</v>
      </c>
      <c r="E87" s="17" t="s">
        <v>299</v>
      </c>
      <c r="F87" s="17" t="s">
        <v>331</v>
      </c>
      <c r="G87" s="19">
        <v>251250</v>
      </c>
      <c r="H87" s="19">
        <v>251250</v>
      </c>
      <c r="I87" s="20">
        <f t="shared" si="4"/>
        <v>0</v>
      </c>
      <c r="J87" s="21">
        <v>45199</v>
      </c>
      <c r="K87" s="22" t="s">
        <v>12</v>
      </c>
      <c r="L87" s="9"/>
    </row>
    <row r="88" spans="2:12" s="4" customFormat="1" ht="15.75" x14ac:dyDescent="0.25">
      <c r="B88" s="17" t="s">
        <v>104</v>
      </c>
      <c r="C88" s="18">
        <f t="shared" si="3"/>
        <v>45181</v>
      </c>
      <c r="D88" s="17" t="s">
        <v>244</v>
      </c>
      <c r="E88" s="17" t="s">
        <v>299</v>
      </c>
      <c r="F88" s="17" t="s">
        <v>329</v>
      </c>
      <c r="G88" s="19">
        <v>188750</v>
      </c>
      <c r="H88" s="19">
        <v>188750</v>
      </c>
      <c r="I88" s="20">
        <f t="shared" si="4"/>
        <v>0</v>
      </c>
      <c r="J88" s="21">
        <v>45199</v>
      </c>
      <c r="K88" s="22" t="s">
        <v>12</v>
      </c>
      <c r="L88" s="9"/>
    </row>
    <row r="89" spans="2:12" s="4" customFormat="1" ht="15.75" x14ac:dyDescent="0.25">
      <c r="B89" s="17" t="s">
        <v>133</v>
      </c>
      <c r="C89" s="18">
        <f t="shared" si="3"/>
        <v>45181</v>
      </c>
      <c r="D89" s="17" t="s">
        <v>245</v>
      </c>
      <c r="E89" s="17" t="s">
        <v>300</v>
      </c>
      <c r="F89" s="17" t="s">
        <v>358</v>
      </c>
      <c r="G89" s="19">
        <v>115000</v>
      </c>
      <c r="H89" s="19">
        <v>115000</v>
      </c>
      <c r="I89" s="20">
        <f t="shared" si="4"/>
        <v>0</v>
      </c>
      <c r="J89" s="21">
        <v>45199</v>
      </c>
      <c r="K89" s="22" t="s">
        <v>12</v>
      </c>
      <c r="L89" s="9"/>
    </row>
    <row r="90" spans="2:12" s="4" customFormat="1" ht="15.75" x14ac:dyDescent="0.25">
      <c r="B90" s="17" t="s">
        <v>92</v>
      </c>
      <c r="C90" s="18">
        <f t="shared" ref="C90:C104" si="5">DATE(2023,9,13)</f>
        <v>45182</v>
      </c>
      <c r="D90" s="17" t="s">
        <v>246</v>
      </c>
      <c r="E90" s="17" t="s">
        <v>301</v>
      </c>
      <c r="F90" s="17" t="s">
        <v>359</v>
      </c>
      <c r="G90" s="19">
        <v>35000</v>
      </c>
      <c r="H90" s="19">
        <v>35000</v>
      </c>
      <c r="I90" s="20">
        <f t="shared" si="4"/>
        <v>0</v>
      </c>
      <c r="J90" s="21">
        <v>45199</v>
      </c>
      <c r="K90" s="22" t="s">
        <v>12</v>
      </c>
      <c r="L90" s="9"/>
    </row>
    <row r="91" spans="2:12" s="4" customFormat="1" ht="15.75" x14ac:dyDescent="0.25">
      <c r="B91" s="17" t="s">
        <v>134</v>
      </c>
      <c r="C91" s="18">
        <f t="shared" si="5"/>
        <v>45182</v>
      </c>
      <c r="D91" s="17" t="s">
        <v>247</v>
      </c>
      <c r="E91" s="17" t="s">
        <v>302</v>
      </c>
      <c r="F91" s="17" t="s">
        <v>360</v>
      </c>
      <c r="G91" s="19">
        <v>6216</v>
      </c>
      <c r="H91" s="19">
        <v>6216</v>
      </c>
      <c r="I91" s="20">
        <f t="shared" si="4"/>
        <v>0</v>
      </c>
      <c r="J91" s="21">
        <v>45199</v>
      </c>
      <c r="K91" s="22" t="s">
        <v>12</v>
      </c>
      <c r="L91" s="9"/>
    </row>
    <row r="92" spans="2:12" s="4" customFormat="1" ht="15.75" x14ac:dyDescent="0.25">
      <c r="B92" s="17" t="s">
        <v>135</v>
      </c>
      <c r="C92" s="18">
        <f t="shared" si="5"/>
        <v>45182</v>
      </c>
      <c r="D92" s="17" t="s">
        <v>248</v>
      </c>
      <c r="E92" s="17" t="s">
        <v>303</v>
      </c>
      <c r="F92" s="17" t="s">
        <v>343</v>
      </c>
      <c r="G92" s="19">
        <v>66240</v>
      </c>
      <c r="H92" s="19">
        <v>66240</v>
      </c>
      <c r="I92" s="20">
        <f t="shared" si="4"/>
        <v>0</v>
      </c>
      <c r="J92" s="21">
        <v>45199</v>
      </c>
      <c r="K92" s="22" t="s">
        <v>12</v>
      </c>
      <c r="L92" s="9"/>
    </row>
    <row r="93" spans="2:12" s="4" customFormat="1" ht="15.75" x14ac:dyDescent="0.25">
      <c r="B93" s="17" t="s">
        <v>136</v>
      </c>
      <c r="C93" s="18">
        <f t="shared" si="5"/>
        <v>45182</v>
      </c>
      <c r="D93" s="17" t="s">
        <v>249</v>
      </c>
      <c r="E93" s="17" t="s">
        <v>53</v>
      </c>
      <c r="F93" s="17" t="s">
        <v>361</v>
      </c>
      <c r="G93" s="19">
        <v>58351.02</v>
      </c>
      <c r="H93" s="19">
        <v>58351.02</v>
      </c>
      <c r="I93" s="20">
        <f t="shared" si="4"/>
        <v>0</v>
      </c>
      <c r="J93" s="21">
        <v>45199</v>
      </c>
      <c r="K93" s="22" t="s">
        <v>12</v>
      </c>
      <c r="L93" s="9"/>
    </row>
    <row r="94" spans="2:12" s="4" customFormat="1" ht="15.75" x14ac:dyDescent="0.25">
      <c r="B94" s="17" t="s">
        <v>137</v>
      </c>
      <c r="C94" s="18">
        <f t="shared" si="5"/>
        <v>45182</v>
      </c>
      <c r="D94" s="17" t="s">
        <v>250</v>
      </c>
      <c r="E94" s="17" t="s">
        <v>54</v>
      </c>
      <c r="F94" s="17" t="s">
        <v>362</v>
      </c>
      <c r="G94" s="19">
        <v>35596.71</v>
      </c>
      <c r="H94" s="19">
        <v>35596.71</v>
      </c>
      <c r="I94" s="20">
        <f t="shared" si="4"/>
        <v>0</v>
      </c>
      <c r="J94" s="21">
        <v>45199</v>
      </c>
      <c r="K94" s="22" t="s">
        <v>12</v>
      </c>
      <c r="L94" s="9"/>
    </row>
    <row r="95" spans="2:12" s="4" customFormat="1" ht="15.75" x14ac:dyDescent="0.25">
      <c r="B95" s="17" t="s">
        <v>66</v>
      </c>
      <c r="C95" s="18">
        <f t="shared" si="5"/>
        <v>45182</v>
      </c>
      <c r="D95" s="17" t="s">
        <v>250</v>
      </c>
      <c r="E95" s="17" t="s">
        <v>54</v>
      </c>
      <c r="F95" s="17" t="s">
        <v>363</v>
      </c>
      <c r="G95" s="19">
        <v>35596.71</v>
      </c>
      <c r="H95" s="19">
        <v>35596.71</v>
      </c>
      <c r="I95" s="20">
        <f t="shared" si="4"/>
        <v>0</v>
      </c>
      <c r="J95" s="21">
        <v>45199</v>
      </c>
      <c r="K95" s="22" t="s">
        <v>12</v>
      </c>
      <c r="L95" s="9"/>
    </row>
    <row r="96" spans="2:12" s="4" customFormat="1" ht="15.75" x14ac:dyDescent="0.25">
      <c r="B96" s="17" t="s">
        <v>138</v>
      </c>
      <c r="C96" s="18">
        <f t="shared" si="5"/>
        <v>45182</v>
      </c>
      <c r="D96" s="17" t="s">
        <v>251</v>
      </c>
      <c r="E96" s="17" t="s">
        <v>304</v>
      </c>
      <c r="F96" s="17" t="s">
        <v>364</v>
      </c>
      <c r="G96" s="19">
        <v>74340</v>
      </c>
      <c r="H96" s="19">
        <v>74340</v>
      </c>
      <c r="I96" s="20">
        <f t="shared" si="4"/>
        <v>0</v>
      </c>
      <c r="J96" s="21">
        <v>45199</v>
      </c>
      <c r="K96" s="22" t="s">
        <v>12</v>
      </c>
      <c r="L96" s="9"/>
    </row>
    <row r="97" spans="2:12" s="4" customFormat="1" ht="15.75" x14ac:dyDescent="0.25">
      <c r="B97" s="17" t="s">
        <v>139</v>
      </c>
      <c r="C97" s="18">
        <f t="shared" si="5"/>
        <v>45182</v>
      </c>
      <c r="D97" s="17" t="s">
        <v>252</v>
      </c>
      <c r="E97" s="17" t="s">
        <v>63</v>
      </c>
      <c r="F97" s="17" t="s">
        <v>365</v>
      </c>
      <c r="G97" s="19">
        <v>58750.03</v>
      </c>
      <c r="H97" s="19">
        <v>58750.03</v>
      </c>
      <c r="I97" s="20">
        <f t="shared" si="4"/>
        <v>0</v>
      </c>
      <c r="J97" s="21">
        <v>45199</v>
      </c>
      <c r="K97" s="22" t="s">
        <v>12</v>
      </c>
      <c r="L97" s="9"/>
    </row>
    <row r="98" spans="2:12" s="4" customFormat="1" ht="15.75" x14ac:dyDescent="0.25">
      <c r="B98" s="17" t="s">
        <v>140</v>
      </c>
      <c r="C98" s="18">
        <f t="shared" si="5"/>
        <v>45182</v>
      </c>
      <c r="D98" s="17" t="s">
        <v>252</v>
      </c>
      <c r="E98" s="17" t="s">
        <v>63</v>
      </c>
      <c r="F98" s="17" t="s">
        <v>366</v>
      </c>
      <c r="G98" s="19">
        <v>8162.06</v>
      </c>
      <c r="H98" s="19">
        <v>8162.06</v>
      </c>
      <c r="I98" s="20">
        <f t="shared" si="4"/>
        <v>0</v>
      </c>
      <c r="J98" s="21">
        <v>45199</v>
      </c>
      <c r="K98" s="22" t="s">
        <v>12</v>
      </c>
      <c r="L98" s="9"/>
    </row>
    <row r="99" spans="2:12" s="4" customFormat="1" ht="15.75" x14ac:dyDescent="0.25">
      <c r="B99" s="17" t="s">
        <v>74</v>
      </c>
      <c r="C99" s="18">
        <f t="shared" si="5"/>
        <v>45182</v>
      </c>
      <c r="D99" s="17" t="s">
        <v>223</v>
      </c>
      <c r="E99" s="17" t="s">
        <v>64</v>
      </c>
      <c r="F99" s="17" t="s">
        <v>367</v>
      </c>
      <c r="G99" s="19">
        <v>77683.33</v>
      </c>
      <c r="H99" s="19">
        <v>77683.33</v>
      </c>
      <c r="I99" s="20">
        <f t="shared" si="4"/>
        <v>0</v>
      </c>
      <c r="J99" s="21">
        <v>45199</v>
      </c>
      <c r="K99" s="22" t="s">
        <v>12</v>
      </c>
      <c r="L99" s="9"/>
    </row>
    <row r="100" spans="2:12" s="4" customFormat="1" ht="15.75" x14ac:dyDescent="0.25">
      <c r="B100" s="17" t="s">
        <v>141</v>
      </c>
      <c r="C100" s="18">
        <f t="shared" si="5"/>
        <v>45182</v>
      </c>
      <c r="D100" s="17" t="s">
        <v>253</v>
      </c>
      <c r="E100" s="17" t="s">
        <v>305</v>
      </c>
      <c r="F100" s="17" t="s">
        <v>368</v>
      </c>
      <c r="G100" s="19">
        <v>123900</v>
      </c>
      <c r="H100" s="19">
        <v>123900</v>
      </c>
      <c r="I100" s="20">
        <f t="shared" si="4"/>
        <v>0</v>
      </c>
      <c r="J100" s="21">
        <v>45199</v>
      </c>
      <c r="K100" s="22" t="s">
        <v>12</v>
      </c>
      <c r="L100" s="9"/>
    </row>
    <row r="101" spans="2:12" s="4" customFormat="1" ht="15.75" x14ac:dyDescent="0.25">
      <c r="B101" s="17" t="s">
        <v>142</v>
      </c>
      <c r="C101" s="18">
        <f t="shared" si="5"/>
        <v>45182</v>
      </c>
      <c r="D101" s="17" t="s">
        <v>254</v>
      </c>
      <c r="E101" s="17" t="s">
        <v>306</v>
      </c>
      <c r="F101" s="17" t="s">
        <v>327</v>
      </c>
      <c r="G101" s="19">
        <v>212500</v>
      </c>
      <c r="H101" s="19">
        <v>212500</v>
      </c>
      <c r="I101" s="20">
        <f t="shared" si="4"/>
        <v>0</v>
      </c>
      <c r="J101" s="21">
        <v>45199</v>
      </c>
      <c r="K101" s="22" t="s">
        <v>12</v>
      </c>
      <c r="L101" s="9"/>
    </row>
    <row r="102" spans="2:12" s="4" customFormat="1" ht="15.75" x14ac:dyDescent="0.25">
      <c r="B102" s="17" t="s">
        <v>143</v>
      </c>
      <c r="C102" s="18">
        <f t="shared" si="5"/>
        <v>45182</v>
      </c>
      <c r="D102" s="17" t="s">
        <v>254</v>
      </c>
      <c r="E102" s="17" t="s">
        <v>306</v>
      </c>
      <c r="F102" s="17" t="s">
        <v>369</v>
      </c>
      <c r="G102" s="19">
        <v>250000</v>
      </c>
      <c r="H102" s="19">
        <v>250000</v>
      </c>
      <c r="I102" s="20">
        <f t="shared" si="4"/>
        <v>0</v>
      </c>
      <c r="J102" s="21">
        <v>45199</v>
      </c>
      <c r="K102" s="22" t="s">
        <v>12</v>
      </c>
      <c r="L102" s="9"/>
    </row>
    <row r="103" spans="2:12" s="4" customFormat="1" ht="15.75" x14ac:dyDescent="0.25">
      <c r="B103" s="17" t="s">
        <v>144</v>
      </c>
      <c r="C103" s="18">
        <f t="shared" si="5"/>
        <v>45182</v>
      </c>
      <c r="D103" s="17" t="s">
        <v>254</v>
      </c>
      <c r="E103" s="17" t="s">
        <v>306</v>
      </c>
      <c r="F103" s="17" t="s">
        <v>370</v>
      </c>
      <c r="G103" s="19">
        <v>222500</v>
      </c>
      <c r="H103" s="19">
        <v>222500</v>
      </c>
      <c r="I103" s="20">
        <f t="shared" si="4"/>
        <v>0</v>
      </c>
      <c r="J103" s="21">
        <v>45199</v>
      </c>
      <c r="K103" s="22" t="s">
        <v>12</v>
      </c>
      <c r="L103" s="9"/>
    </row>
    <row r="104" spans="2:12" s="4" customFormat="1" ht="15.75" x14ac:dyDescent="0.25">
      <c r="B104" s="17" t="s">
        <v>145</v>
      </c>
      <c r="C104" s="18">
        <f t="shared" si="5"/>
        <v>45182</v>
      </c>
      <c r="D104" s="17" t="s">
        <v>254</v>
      </c>
      <c r="E104" s="17" t="s">
        <v>306</v>
      </c>
      <c r="F104" s="17" t="s">
        <v>371</v>
      </c>
      <c r="G104" s="19">
        <v>235000</v>
      </c>
      <c r="H104" s="19">
        <v>235000</v>
      </c>
      <c r="I104" s="20">
        <f t="shared" si="4"/>
        <v>0</v>
      </c>
      <c r="J104" s="21">
        <v>45199</v>
      </c>
      <c r="K104" s="22" t="s">
        <v>12</v>
      </c>
      <c r="L104" s="9"/>
    </row>
    <row r="105" spans="2:12" s="4" customFormat="1" ht="15.75" x14ac:dyDescent="0.25">
      <c r="B105" s="17" t="s">
        <v>146</v>
      </c>
      <c r="C105" s="18">
        <f t="shared" ref="C105:C114" si="6">DATE(2023,9,14)</f>
        <v>45183</v>
      </c>
      <c r="D105" s="17" t="s">
        <v>255</v>
      </c>
      <c r="E105" s="17" t="s">
        <v>57</v>
      </c>
      <c r="F105" s="17" t="s">
        <v>372</v>
      </c>
      <c r="G105" s="19">
        <v>3000</v>
      </c>
      <c r="H105" s="19">
        <v>3000</v>
      </c>
      <c r="I105" s="20">
        <f t="shared" si="4"/>
        <v>0</v>
      </c>
      <c r="J105" s="21">
        <v>45199</v>
      </c>
      <c r="K105" s="22" t="s">
        <v>12</v>
      </c>
      <c r="L105" s="9"/>
    </row>
    <row r="106" spans="2:12" s="4" customFormat="1" ht="15.75" x14ac:dyDescent="0.25">
      <c r="B106" s="17" t="s">
        <v>147</v>
      </c>
      <c r="C106" s="18">
        <f t="shared" si="6"/>
        <v>45183</v>
      </c>
      <c r="D106" s="17" t="s">
        <v>255</v>
      </c>
      <c r="E106" s="17" t="s">
        <v>57</v>
      </c>
      <c r="F106" s="17" t="s">
        <v>373</v>
      </c>
      <c r="G106" s="19">
        <v>2220</v>
      </c>
      <c r="H106" s="19">
        <v>2220</v>
      </c>
      <c r="I106" s="20">
        <f t="shared" si="4"/>
        <v>0</v>
      </c>
      <c r="J106" s="21">
        <v>45199</v>
      </c>
      <c r="K106" s="22" t="s">
        <v>12</v>
      </c>
      <c r="L106" s="9"/>
    </row>
    <row r="107" spans="2:12" s="4" customFormat="1" ht="15.75" x14ac:dyDescent="0.25">
      <c r="B107" s="17" t="s">
        <v>148</v>
      </c>
      <c r="C107" s="18">
        <f t="shared" si="6"/>
        <v>45183</v>
      </c>
      <c r="D107" s="17" t="s">
        <v>255</v>
      </c>
      <c r="E107" s="17" t="s">
        <v>57</v>
      </c>
      <c r="F107" s="17" t="s">
        <v>374</v>
      </c>
      <c r="G107" s="19">
        <v>2160</v>
      </c>
      <c r="H107" s="19">
        <v>2160</v>
      </c>
      <c r="I107" s="20">
        <f t="shared" si="4"/>
        <v>0</v>
      </c>
      <c r="J107" s="21">
        <v>45199</v>
      </c>
      <c r="K107" s="22" t="s">
        <v>12</v>
      </c>
      <c r="L107" s="9"/>
    </row>
    <row r="108" spans="2:12" s="4" customFormat="1" ht="15.75" x14ac:dyDescent="0.25">
      <c r="B108" s="17" t="s">
        <v>149</v>
      </c>
      <c r="C108" s="18">
        <f t="shared" si="6"/>
        <v>45183</v>
      </c>
      <c r="D108" s="17" t="s">
        <v>255</v>
      </c>
      <c r="E108" s="17" t="s">
        <v>57</v>
      </c>
      <c r="F108" s="17" t="s">
        <v>375</v>
      </c>
      <c r="G108" s="19">
        <v>1680</v>
      </c>
      <c r="H108" s="19">
        <v>1680</v>
      </c>
      <c r="I108" s="20">
        <f t="shared" si="4"/>
        <v>0</v>
      </c>
      <c r="J108" s="21">
        <v>45199</v>
      </c>
      <c r="K108" s="22" t="s">
        <v>12</v>
      </c>
      <c r="L108" s="9"/>
    </row>
    <row r="109" spans="2:12" s="4" customFormat="1" ht="15.75" x14ac:dyDescent="0.25">
      <c r="B109" s="17" t="s">
        <v>150</v>
      </c>
      <c r="C109" s="18">
        <f t="shared" si="6"/>
        <v>45183</v>
      </c>
      <c r="D109" s="17" t="s">
        <v>255</v>
      </c>
      <c r="E109" s="17" t="s">
        <v>57</v>
      </c>
      <c r="F109" s="17" t="s">
        <v>375</v>
      </c>
      <c r="G109" s="19">
        <v>9000</v>
      </c>
      <c r="H109" s="19">
        <v>9000</v>
      </c>
      <c r="I109" s="20">
        <f t="shared" si="4"/>
        <v>0</v>
      </c>
      <c r="J109" s="21">
        <v>45199</v>
      </c>
      <c r="K109" s="22" t="s">
        <v>12</v>
      </c>
      <c r="L109" s="9"/>
    </row>
    <row r="110" spans="2:12" s="4" customFormat="1" ht="15.75" x14ac:dyDescent="0.25">
      <c r="B110" s="17" t="s">
        <v>151</v>
      </c>
      <c r="C110" s="18">
        <f t="shared" si="6"/>
        <v>45183</v>
      </c>
      <c r="D110" s="17" t="s">
        <v>250</v>
      </c>
      <c r="E110" s="17" t="s">
        <v>54</v>
      </c>
      <c r="F110" s="17" t="s">
        <v>376</v>
      </c>
      <c r="G110" s="19">
        <v>22125</v>
      </c>
      <c r="H110" s="19">
        <v>22125</v>
      </c>
      <c r="I110" s="20">
        <f t="shared" si="4"/>
        <v>0</v>
      </c>
      <c r="J110" s="21">
        <v>45199</v>
      </c>
      <c r="K110" s="22" t="s">
        <v>12</v>
      </c>
      <c r="L110" s="9"/>
    </row>
    <row r="111" spans="2:12" s="4" customFormat="1" ht="15.75" x14ac:dyDescent="0.25">
      <c r="B111" s="17" t="s">
        <v>152</v>
      </c>
      <c r="C111" s="18">
        <f t="shared" si="6"/>
        <v>45183</v>
      </c>
      <c r="D111" s="17" t="s">
        <v>256</v>
      </c>
      <c r="E111" s="17" t="s">
        <v>307</v>
      </c>
      <c r="F111" s="17" t="s">
        <v>327</v>
      </c>
      <c r="G111" s="19">
        <v>35000</v>
      </c>
      <c r="H111" s="19">
        <v>35000</v>
      </c>
      <c r="I111" s="20">
        <f t="shared" si="4"/>
        <v>0</v>
      </c>
      <c r="J111" s="21">
        <v>45199</v>
      </c>
      <c r="K111" s="22" t="s">
        <v>12</v>
      </c>
      <c r="L111" s="9"/>
    </row>
    <row r="112" spans="2:12" s="4" customFormat="1" ht="15.75" x14ac:dyDescent="0.25">
      <c r="B112" s="17" t="s">
        <v>153</v>
      </c>
      <c r="C112" s="18">
        <f t="shared" si="6"/>
        <v>45183</v>
      </c>
      <c r="D112" s="17" t="s">
        <v>256</v>
      </c>
      <c r="E112" s="17" t="s">
        <v>307</v>
      </c>
      <c r="F112" s="17" t="s">
        <v>328</v>
      </c>
      <c r="G112" s="19">
        <v>17500</v>
      </c>
      <c r="H112" s="19">
        <v>17500</v>
      </c>
      <c r="I112" s="20">
        <f t="shared" si="4"/>
        <v>0</v>
      </c>
      <c r="J112" s="21">
        <v>45199</v>
      </c>
      <c r="K112" s="22" t="s">
        <v>12</v>
      </c>
      <c r="L112" s="9"/>
    </row>
    <row r="113" spans="2:12" s="4" customFormat="1" ht="15.75" x14ac:dyDescent="0.25">
      <c r="B113" s="17" t="s">
        <v>154</v>
      </c>
      <c r="C113" s="18">
        <f t="shared" si="6"/>
        <v>45183</v>
      </c>
      <c r="D113" s="17" t="s">
        <v>257</v>
      </c>
      <c r="E113" s="17" t="s">
        <v>308</v>
      </c>
      <c r="F113" s="17" t="s">
        <v>327</v>
      </c>
      <c r="G113" s="19">
        <v>32500</v>
      </c>
      <c r="H113" s="19">
        <v>32500</v>
      </c>
      <c r="I113" s="20">
        <f t="shared" si="4"/>
        <v>0</v>
      </c>
      <c r="J113" s="21">
        <v>45199</v>
      </c>
      <c r="K113" s="22" t="s">
        <v>12</v>
      </c>
      <c r="L113" s="9"/>
    </row>
    <row r="114" spans="2:12" s="4" customFormat="1" ht="15.75" x14ac:dyDescent="0.25">
      <c r="B114" s="17" t="s">
        <v>155</v>
      </c>
      <c r="C114" s="18">
        <f t="shared" si="6"/>
        <v>45183</v>
      </c>
      <c r="D114" s="17" t="s">
        <v>257</v>
      </c>
      <c r="E114" s="17" t="s">
        <v>308</v>
      </c>
      <c r="F114" s="17" t="s">
        <v>328</v>
      </c>
      <c r="G114" s="19">
        <v>17500</v>
      </c>
      <c r="H114" s="19">
        <v>17500</v>
      </c>
      <c r="I114" s="20">
        <f t="shared" si="4"/>
        <v>0</v>
      </c>
      <c r="J114" s="21">
        <v>45199</v>
      </c>
      <c r="K114" s="22" t="s">
        <v>12</v>
      </c>
      <c r="L114" s="9"/>
    </row>
    <row r="115" spans="2:12" s="4" customFormat="1" ht="15.75" x14ac:dyDescent="0.25">
      <c r="B115" s="17" t="s">
        <v>156</v>
      </c>
      <c r="C115" s="18">
        <f t="shared" ref="C115:C143" si="7">DATE(2023,9,20)</f>
        <v>45189</v>
      </c>
      <c r="D115" s="17" t="s">
        <v>258</v>
      </c>
      <c r="E115" s="17" t="s">
        <v>309</v>
      </c>
      <c r="F115" s="17" t="s">
        <v>355</v>
      </c>
      <c r="G115" s="19">
        <v>221250</v>
      </c>
      <c r="H115" s="19">
        <v>221250</v>
      </c>
      <c r="I115" s="20">
        <f t="shared" si="4"/>
        <v>0</v>
      </c>
      <c r="J115" s="21">
        <v>45199</v>
      </c>
      <c r="K115" s="22" t="s">
        <v>12</v>
      </c>
      <c r="L115" s="9"/>
    </row>
    <row r="116" spans="2:12" s="4" customFormat="1" ht="15.75" x14ac:dyDescent="0.25">
      <c r="B116" s="17" t="s">
        <v>157</v>
      </c>
      <c r="C116" s="18">
        <f t="shared" si="7"/>
        <v>45189</v>
      </c>
      <c r="D116" s="17" t="s">
        <v>258</v>
      </c>
      <c r="E116" s="17" t="s">
        <v>309</v>
      </c>
      <c r="F116" s="17" t="s">
        <v>327</v>
      </c>
      <c r="G116" s="19">
        <v>207500</v>
      </c>
      <c r="H116" s="19">
        <v>207500</v>
      </c>
      <c r="I116" s="20">
        <f t="shared" si="4"/>
        <v>0</v>
      </c>
      <c r="J116" s="21">
        <v>45199</v>
      </c>
      <c r="K116" s="22" t="s">
        <v>12</v>
      </c>
      <c r="L116" s="9"/>
    </row>
    <row r="117" spans="2:12" s="4" customFormat="1" ht="15.75" x14ac:dyDescent="0.25">
      <c r="B117" s="17" t="s">
        <v>158</v>
      </c>
      <c r="C117" s="18">
        <f t="shared" si="7"/>
        <v>45189</v>
      </c>
      <c r="D117" s="17" t="s">
        <v>258</v>
      </c>
      <c r="E117" s="17" t="s">
        <v>309</v>
      </c>
      <c r="F117" s="17" t="s">
        <v>357</v>
      </c>
      <c r="G117" s="19">
        <v>231250</v>
      </c>
      <c r="H117" s="19">
        <v>231250</v>
      </c>
      <c r="I117" s="20">
        <f t="shared" si="4"/>
        <v>0</v>
      </c>
      <c r="J117" s="21">
        <v>45199</v>
      </c>
      <c r="K117" s="22" t="s">
        <v>12</v>
      </c>
      <c r="L117" s="9"/>
    </row>
    <row r="118" spans="2:12" s="4" customFormat="1" ht="15.75" x14ac:dyDescent="0.25">
      <c r="B118" s="17" t="s">
        <v>159</v>
      </c>
      <c r="C118" s="18">
        <f t="shared" si="7"/>
        <v>45189</v>
      </c>
      <c r="D118" s="17" t="s">
        <v>258</v>
      </c>
      <c r="E118" s="17" t="s">
        <v>309</v>
      </c>
      <c r="F118" s="17" t="s">
        <v>328</v>
      </c>
      <c r="G118" s="19">
        <v>243750</v>
      </c>
      <c r="H118" s="19">
        <v>243750</v>
      </c>
      <c r="I118" s="20">
        <f t="shared" si="4"/>
        <v>0</v>
      </c>
      <c r="J118" s="21">
        <v>45199</v>
      </c>
      <c r="K118" s="22" t="s">
        <v>12</v>
      </c>
      <c r="L118" s="9"/>
    </row>
    <row r="119" spans="2:12" s="4" customFormat="1" ht="15.75" x14ac:dyDescent="0.25">
      <c r="B119" s="17" t="s">
        <v>160</v>
      </c>
      <c r="C119" s="18">
        <f t="shared" si="7"/>
        <v>45189</v>
      </c>
      <c r="D119" s="17" t="s">
        <v>218</v>
      </c>
      <c r="E119" s="17" t="s">
        <v>279</v>
      </c>
      <c r="F119" s="17" t="s">
        <v>377</v>
      </c>
      <c r="G119" s="19">
        <v>47200</v>
      </c>
      <c r="H119" s="19">
        <v>47200</v>
      </c>
      <c r="I119" s="20">
        <f t="shared" si="4"/>
        <v>0</v>
      </c>
      <c r="J119" s="21">
        <v>45199</v>
      </c>
      <c r="K119" s="22" t="s">
        <v>12</v>
      </c>
      <c r="L119" s="9"/>
    </row>
    <row r="120" spans="2:12" s="4" customFormat="1" ht="15.75" x14ac:dyDescent="0.25">
      <c r="B120" s="17" t="s">
        <v>161</v>
      </c>
      <c r="C120" s="18">
        <f t="shared" si="7"/>
        <v>45189</v>
      </c>
      <c r="D120" s="17" t="s">
        <v>251</v>
      </c>
      <c r="E120" s="17" t="s">
        <v>304</v>
      </c>
      <c r="F120" s="17" t="s">
        <v>378</v>
      </c>
      <c r="G120" s="19">
        <v>138060</v>
      </c>
      <c r="H120" s="19">
        <v>138060</v>
      </c>
      <c r="I120" s="20">
        <f t="shared" si="4"/>
        <v>0</v>
      </c>
      <c r="J120" s="21">
        <v>45199</v>
      </c>
      <c r="K120" s="22" t="s">
        <v>12</v>
      </c>
      <c r="L120" s="9"/>
    </row>
    <row r="121" spans="2:12" s="4" customFormat="1" ht="15.75" x14ac:dyDescent="0.25">
      <c r="B121" s="17" t="s">
        <v>162</v>
      </c>
      <c r="C121" s="18">
        <f t="shared" si="7"/>
        <v>45189</v>
      </c>
      <c r="D121" s="17" t="s">
        <v>259</v>
      </c>
      <c r="E121" s="17" t="s">
        <v>310</v>
      </c>
      <c r="F121" s="17" t="s">
        <v>379</v>
      </c>
      <c r="G121" s="19">
        <v>7504.8</v>
      </c>
      <c r="H121" s="19">
        <v>7504.8</v>
      </c>
      <c r="I121" s="20">
        <f t="shared" si="4"/>
        <v>0</v>
      </c>
      <c r="J121" s="21">
        <v>45199</v>
      </c>
      <c r="K121" s="22" t="s">
        <v>12</v>
      </c>
      <c r="L121" s="9"/>
    </row>
    <row r="122" spans="2:12" s="4" customFormat="1" ht="15.75" x14ac:dyDescent="0.25">
      <c r="B122" s="17" t="s">
        <v>163</v>
      </c>
      <c r="C122" s="18">
        <f t="shared" si="7"/>
        <v>45189</v>
      </c>
      <c r="D122" s="17" t="s">
        <v>260</v>
      </c>
      <c r="E122" s="17" t="s">
        <v>55</v>
      </c>
      <c r="F122" s="17" t="s">
        <v>380</v>
      </c>
      <c r="G122" s="19">
        <v>1121</v>
      </c>
      <c r="H122" s="19">
        <v>1121</v>
      </c>
      <c r="I122" s="20">
        <f t="shared" si="4"/>
        <v>0</v>
      </c>
      <c r="J122" s="21">
        <v>45199</v>
      </c>
      <c r="K122" s="22" t="s">
        <v>12</v>
      </c>
      <c r="L122" s="9"/>
    </row>
    <row r="123" spans="2:12" s="4" customFormat="1" ht="15.75" x14ac:dyDescent="0.25">
      <c r="B123" s="17" t="s">
        <v>164</v>
      </c>
      <c r="C123" s="18">
        <f t="shared" si="7"/>
        <v>45189</v>
      </c>
      <c r="D123" s="17" t="s">
        <v>260</v>
      </c>
      <c r="E123" s="17" t="s">
        <v>55</v>
      </c>
      <c r="F123" s="17" t="s">
        <v>380</v>
      </c>
      <c r="G123" s="19">
        <v>1121</v>
      </c>
      <c r="H123" s="19">
        <v>1121</v>
      </c>
      <c r="I123" s="20">
        <f t="shared" si="4"/>
        <v>0</v>
      </c>
      <c r="J123" s="21">
        <v>45199</v>
      </c>
      <c r="K123" s="22" t="s">
        <v>12</v>
      </c>
      <c r="L123" s="9"/>
    </row>
    <row r="124" spans="2:12" s="4" customFormat="1" ht="15.75" x14ac:dyDescent="0.25">
      <c r="B124" s="17" t="s">
        <v>165</v>
      </c>
      <c r="C124" s="18">
        <f t="shared" si="7"/>
        <v>45189</v>
      </c>
      <c r="D124" s="17" t="s">
        <v>260</v>
      </c>
      <c r="E124" s="17" t="s">
        <v>55</v>
      </c>
      <c r="F124" s="17" t="s">
        <v>380</v>
      </c>
      <c r="G124" s="19">
        <v>30868.799999999999</v>
      </c>
      <c r="H124" s="19">
        <v>30868.799999999999</v>
      </c>
      <c r="I124" s="20">
        <f t="shared" si="4"/>
        <v>0</v>
      </c>
      <c r="J124" s="21">
        <v>45199</v>
      </c>
      <c r="K124" s="22" t="s">
        <v>12</v>
      </c>
      <c r="L124" s="9"/>
    </row>
    <row r="125" spans="2:12" s="4" customFormat="1" ht="15.75" x14ac:dyDescent="0.25">
      <c r="B125" s="17" t="s">
        <v>166</v>
      </c>
      <c r="C125" s="18">
        <f t="shared" si="7"/>
        <v>45189</v>
      </c>
      <c r="D125" s="17" t="s">
        <v>260</v>
      </c>
      <c r="E125" s="17" t="s">
        <v>55</v>
      </c>
      <c r="F125" s="17" t="s">
        <v>381</v>
      </c>
      <c r="G125" s="19">
        <v>12036</v>
      </c>
      <c r="H125" s="19">
        <v>12036</v>
      </c>
      <c r="I125" s="20">
        <f t="shared" si="4"/>
        <v>0</v>
      </c>
      <c r="J125" s="21">
        <v>45199</v>
      </c>
      <c r="K125" s="22" t="s">
        <v>12</v>
      </c>
      <c r="L125" s="9"/>
    </row>
    <row r="126" spans="2:12" s="4" customFormat="1" ht="15.75" x14ac:dyDescent="0.25">
      <c r="B126" s="17" t="s">
        <v>167</v>
      </c>
      <c r="C126" s="18">
        <f t="shared" si="7"/>
        <v>45189</v>
      </c>
      <c r="D126" s="17" t="s">
        <v>261</v>
      </c>
      <c r="E126" s="17" t="s">
        <v>311</v>
      </c>
      <c r="F126" s="17" t="s">
        <v>382</v>
      </c>
      <c r="G126" s="19">
        <v>94448.97</v>
      </c>
      <c r="H126" s="19">
        <v>94448.97</v>
      </c>
      <c r="I126" s="20">
        <f t="shared" si="4"/>
        <v>0</v>
      </c>
      <c r="J126" s="21">
        <v>45199</v>
      </c>
      <c r="K126" s="22" t="s">
        <v>12</v>
      </c>
      <c r="L126" s="9"/>
    </row>
    <row r="127" spans="2:12" s="4" customFormat="1" ht="15.75" x14ac:dyDescent="0.25">
      <c r="B127" s="17" t="s">
        <v>168</v>
      </c>
      <c r="C127" s="18">
        <f t="shared" si="7"/>
        <v>45189</v>
      </c>
      <c r="D127" s="17" t="s">
        <v>19</v>
      </c>
      <c r="E127" s="17" t="s">
        <v>37</v>
      </c>
      <c r="F127" s="17" t="s">
        <v>383</v>
      </c>
      <c r="G127" s="19">
        <v>634250</v>
      </c>
      <c r="H127" s="19">
        <v>634250</v>
      </c>
      <c r="I127" s="20">
        <f t="shared" si="4"/>
        <v>0</v>
      </c>
      <c r="J127" s="21">
        <v>45199</v>
      </c>
      <c r="K127" s="22" t="s">
        <v>12</v>
      </c>
      <c r="L127" s="9"/>
    </row>
    <row r="128" spans="2:12" s="4" customFormat="1" ht="15.75" x14ac:dyDescent="0.25">
      <c r="B128" s="17" t="s">
        <v>169</v>
      </c>
      <c r="C128" s="18">
        <f t="shared" si="7"/>
        <v>45189</v>
      </c>
      <c r="D128" s="17" t="s">
        <v>17</v>
      </c>
      <c r="E128" s="17" t="s">
        <v>18</v>
      </c>
      <c r="F128" s="17" t="s">
        <v>384</v>
      </c>
      <c r="G128" s="19">
        <v>2880</v>
      </c>
      <c r="H128" s="19">
        <v>2880</v>
      </c>
      <c r="I128" s="20">
        <f t="shared" si="4"/>
        <v>0</v>
      </c>
      <c r="J128" s="21">
        <v>45199</v>
      </c>
      <c r="K128" s="22" t="s">
        <v>12</v>
      </c>
      <c r="L128" s="9"/>
    </row>
    <row r="129" spans="2:12" s="4" customFormat="1" ht="15.75" x14ac:dyDescent="0.25">
      <c r="B129" s="17" t="s">
        <v>170</v>
      </c>
      <c r="C129" s="18">
        <f t="shared" si="7"/>
        <v>45189</v>
      </c>
      <c r="D129" s="17" t="s">
        <v>17</v>
      </c>
      <c r="E129" s="17" t="s">
        <v>18</v>
      </c>
      <c r="F129" s="17" t="s">
        <v>385</v>
      </c>
      <c r="G129" s="19">
        <v>6300</v>
      </c>
      <c r="H129" s="19">
        <v>6300</v>
      </c>
      <c r="I129" s="20">
        <f t="shared" si="4"/>
        <v>0</v>
      </c>
      <c r="J129" s="21">
        <v>45199</v>
      </c>
      <c r="K129" s="22" t="s">
        <v>12</v>
      </c>
      <c r="L129" s="9"/>
    </row>
    <row r="130" spans="2:12" s="4" customFormat="1" ht="15.75" x14ac:dyDescent="0.25">
      <c r="B130" s="17" t="s">
        <v>171</v>
      </c>
      <c r="C130" s="18">
        <f t="shared" si="7"/>
        <v>45189</v>
      </c>
      <c r="D130" s="17" t="s">
        <v>22</v>
      </c>
      <c r="E130" s="17" t="s">
        <v>39</v>
      </c>
      <c r="F130" s="17" t="s">
        <v>386</v>
      </c>
      <c r="G130" s="19">
        <v>5392</v>
      </c>
      <c r="H130" s="19">
        <v>5392</v>
      </c>
      <c r="I130" s="20">
        <f t="shared" si="4"/>
        <v>0</v>
      </c>
      <c r="J130" s="21">
        <v>45199</v>
      </c>
      <c r="K130" s="22" t="s">
        <v>12</v>
      </c>
      <c r="L130" s="9"/>
    </row>
    <row r="131" spans="2:12" s="4" customFormat="1" ht="15.75" x14ac:dyDescent="0.25">
      <c r="B131" s="23" t="s">
        <v>92</v>
      </c>
      <c r="C131" s="18">
        <f t="shared" si="7"/>
        <v>45189</v>
      </c>
      <c r="D131" s="17" t="s">
        <v>33</v>
      </c>
      <c r="E131" s="17" t="s">
        <v>40</v>
      </c>
      <c r="F131" s="17" t="s">
        <v>387</v>
      </c>
      <c r="G131" s="19">
        <v>298223.75</v>
      </c>
      <c r="H131" s="19">
        <v>298223.75</v>
      </c>
      <c r="I131" s="20">
        <f t="shared" si="4"/>
        <v>0</v>
      </c>
      <c r="J131" s="21">
        <v>45199</v>
      </c>
      <c r="K131" s="22" t="s">
        <v>12</v>
      </c>
      <c r="L131" s="9"/>
    </row>
    <row r="132" spans="2:12" s="4" customFormat="1" ht="15.75" x14ac:dyDescent="0.25">
      <c r="B132" s="17" t="s">
        <v>114</v>
      </c>
      <c r="C132" s="18">
        <f t="shared" si="7"/>
        <v>45189</v>
      </c>
      <c r="D132" s="17" t="s">
        <v>211</v>
      </c>
      <c r="E132" s="17" t="s">
        <v>272</v>
      </c>
      <c r="F132" s="17" t="s">
        <v>426</v>
      </c>
      <c r="G132" s="19">
        <v>318600</v>
      </c>
      <c r="H132" s="19">
        <v>318600</v>
      </c>
      <c r="I132" s="20">
        <f t="shared" si="4"/>
        <v>0</v>
      </c>
      <c r="J132" s="21">
        <v>45199</v>
      </c>
      <c r="K132" s="22" t="s">
        <v>12</v>
      </c>
      <c r="L132" s="9"/>
    </row>
    <row r="133" spans="2:12" s="4" customFormat="1" ht="15.75" x14ac:dyDescent="0.25">
      <c r="B133" s="17" t="s">
        <v>110</v>
      </c>
      <c r="C133" s="18">
        <f t="shared" si="7"/>
        <v>45189</v>
      </c>
      <c r="D133" s="17" t="s">
        <v>25</v>
      </c>
      <c r="E133" s="17" t="s">
        <v>45</v>
      </c>
      <c r="F133" s="17" t="s">
        <v>388</v>
      </c>
      <c r="G133" s="19">
        <v>59000</v>
      </c>
      <c r="H133" s="19">
        <v>59000</v>
      </c>
      <c r="I133" s="20">
        <f t="shared" si="4"/>
        <v>0</v>
      </c>
      <c r="J133" s="21">
        <v>45199</v>
      </c>
      <c r="K133" s="22" t="s">
        <v>12</v>
      </c>
      <c r="L133" s="9"/>
    </row>
    <row r="134" spans="2:12" s="4" customFormat="1" ht="15.75" x14ac:dyDescent="0.25">
      <c r="B134" s="17" t="s">
        <v>172</v>
      </c>
      <c r="C134" s="18">
        <f t="shared" si="7"/>
        <v>45189</v>
      </c>
      <c r="D134" s="17" t="s">
        <v>34</v>
      </c>
      <c r="E134" s="17" t="s">
        <v>43</v>
      </c>
      <c r="F134" s="17" t="s">
        <v>389</v>
      </c>
      <c r="G134" s="19">
        <v>258321.65</v>
      </c>
      <c r="H134" s="19">
        <v>258321.65</v>
      </c>
      <c r="I134" s="20">
        <f t="shared" si="4"/>
        <v>0</v>
      </c>
      <c r="J134" s="21">
        <v>45199</v>
      </c>
      <c r="K134" s="22" t="s">
        <v>12</v>
      </c>
      <c r="L134" s="9"/>
    </row>
    <row r="135" spans="2:12" s="4" customFormat="1" ht="15.75" x14ac:dyDescent="0.25">
      <c r="B135" s="17" t="s">
        <v>173</v>
      </c>
      <c r="C135" s="18">
        <f t="shared" si="7"/>
        <v>45189</v>
      </c>
      <c r="D135" s="17" t="s">
        <v>262</v>
      </c>
      <c r="E135" s="17" t="s">
        <v>312</v>
      </c>
      <c r="F135" s="17" t="s">
        <v>425</v>
      </c>
      <c r="G135" s="19">
        <v>135000</v>
      </c>
      <c r="H135" s="19">
        <v>135000</v>
      </c>
      <c r="I135" s="20">
        <f t="shared" si="4"/>
        <v>0</v>
      </c>
      <c r="J135" s="21">
        <v>45199</v>
      </c>
      <c r="K135" s="22" t="s">
        <v>12</v>
      </c>
      <c r="L135" s="9"/>
    </row>
    <row r="136" spans="2:12" s="4" customFormat="1" ht="15.75" x14ac:dyDescent="0.25">
      <c r="B136" s="17" t="s">
        <v>174</v>
      </c>
      <c r="C136" s="18">
        <f t="shared" si="7"/>
        <v>45189</v>
      </c>
      <c r="D136" s="17" t="s">
        <v>262</v>
      </c>
      <c r="E136" s="17" t="s">
        <v>312</v>
      </c>
      <c r="F136" s="17" t="s">
        <v>390</v>
      </c>
      <c r="G136" s="19">
        <v>5500</v>
      </c>
      <c r="H136" s="19">
        <v>5500</v>
      </c>
      <c r="I136" s="20">
        <f t="shared" si="4"/>
        <v>0</v>
      </c>
      <c r="J136" s="21">
        <v>45199</v>
      </c>
      <c r="K136" s="22" t="s">
        <v>12</v>
      </c>
      <c r="L136" s="9"/>
    </row>
    <row r="137" spans="2:12" s="4" customFormat="1" ht="15.75" x14ac:dyDescent="0.25">
      <c r="B137" s="17" t="s">
        <v>175</v>
      </c>
      <c r="C137" s="18">
        <f t="shared" si="7"/>
        <v>45189</v>
      </c>
      <c r="D137" s="17" t="s">
        <v>262</v>
      </c>
      <c r="E137" s="17" t="s">
        <v>312</v>
      </c>
      <c r="F137" s="17" t="s">
        <v>390</v>
      </c>
      <c r="G137" s="19">
        <v>5500</v>
      </c>
      <c r="H137" s="19">
        <v>5500</v>
      </c>
      <c r="I137" s="20">
        <f t="shared" si="4"/>
        <v>0</v>
      </c>
      <c r="J137" s="21">
        <v>45199</v>
      </c>
      <c r="K137" s="22" t="s">
        <v>12</v>
      </c>
      <c r="L137" s="9"/>
    </row>
    <row r="138" spans="2:12" s="4" customFormat="1" ht="15.75" x14ac:dyDescent="0.25">
      <c r="B138" s="17" t="s">
        <v>176</v>
      </c>
      <c r="C138" s="18">
        <f t="shared" si="7"/>
        <v>45189</v>
      </c>
      <c r="D138" s="17" t="s">
        <v>263</v>
      </c>
      <c r="E138" s="17" t="s">
        <v>313</v>
      </c>
      <c r="F138" s="17" t="s">
        <v>391</v>
      </c>
      <c r="G138" s="19">
        <v>90233.85</v>
      </c>
      <c r="H138" s="19">
        <v>90233.85</v>
      </c>
      <c r="I138" s="20">
        <f t="shared" si="4"/>
        <v>0</v>
      </c>
      <c r="J138" s="21">
        <v>45199</v>
      </c>
      <c r="K138" s="22" t="s">
        <v>12</v>
      </c>
      <c r="L138" s="9"/>
    </row>
    <row r="139" spans="2:12" s="4" customFormat="1" ht="15.75" x14ac:dyDescent="0.25">
      <c r="B139" s="17" t="s">
        <v>177</v>
      </c>
      <c r="C139" s="18">
        <f t="shared" si="7"/>
        <v>45189</v>
      </c>
      <c r="D139" s="17" t="s">
        <v>264</v>
      </c>
      <c r="E139" s="17" t="s">
        <v>314</v>
      </c>
      <c r="F139" s="17" t="s">
        <v>392</v>
      </c>
      <c r="G139" s="19">
        <v>15500</v>
      </c>
      <c r="H139" s="19">
        <v>15500</v>
      </c>
      <c r="I139" s="20">
        <f t="shared" ref="I139:I180" si="8">+G139-H139</f>
        <v>0</v>
      </c>
      <c r="J139" s="21">
        <v>45199</v>
      </c>
      <c r="K139" s="22" t="s">
        <v>12</v>
      </c>
      <c r="L139" s="9"/>
    </row>
    <row r="140" spans="2:12" s="4" customFormat="1" ht="15.75" x14ac:dyDescent="0.25">
      <c r="B140" s="17" t="s">
        <v>178</v>
      </c>
      <c r="C140" s="18">
        <f t="shared" si="7"/>
        <v>45189</v>
      </c>
      <c r="D140" s="17" t="s">
        <v>265</v>
      </c>
      <c r="E140" s="17" t="s">
        <v>315</v>
      </c>
      <c r="F140" s="17" t="s">
        <v>393</v>
      </c>
      <c r="G140" s="19">
        <v>134520</v>
      </c>
      <c r="H140" s="19">
        <v>134520</v>
      </c>
      <c r="I140" s="20">
        <f t="shared" si="8"/>
        <v>0</v>
      </c>
      <c r="J140" s="21">
        <v>45199</v>
      </c>
      <c r="K140" s="22" t="s">
        <v>12</v>
      </c>
      <c r="L140" s="9"/>
    </row>
    <row r="141" spans="2:12" s="4" customFormat="1" ht="15.75" x14ac:dyDescent="0.25">
      <c r="B141" s="17" t="s">
        <v>179</v>
      </c>
      <c r="C141" s="18">
        <f t="shared" si="7"/>
        <v>45189</v>
      </c>
      <c r="D141" s="24">
        <v>4700024807</v>
      </c>
      <c r="E141" s="17" t="s">
        <v>316</v>
      </c>
      <c r="F141" s="17" t="s">
        <v>394</v>
      </c>
      <c r="G141" s="19">
        <v>109500</v>
      </c>
      <c r="H141" s="19">
        <v>109500</v>
      </c>
      <c r="I141" s="20">
        <f t="shared" si="8"/>
        <v>0</v>
      </c>
      <c r="J141" s="21">
        <v>45199</v>
      </c>
      <c r="K141" s="22" t="s">
        <v>12</v>
      </c>
      <c r="L141" s="9"/>
    </row>
    <row r="142" spans="2:12" s="4" customFormat="1" ht="15.75" x14ac:dyDescent="0.25">
      <c r="B142" s="17" t="s">
        <v>180</v>
      </c>
      <c r="C142" s="18">
        <f t="shared" si="7"/>
        <v>45189</v>
      </c>
      <c r="D142" s="24">
        <v>4700024807</v>
      </c>
      <c r="E142" s="17" t="s">
        <v>316</v>
      </c>
      <c r="F142" s="17" t="s">
        <v>395</v>
      </c>
      <c r="G142" s="19">
        <v>61500</v>
      </c>
      <c r="H142" s="19">
        <v>61500</v>
      </c>
      <c r="I142" s="20">
        <f t="shared" si="8"/>
        <v>0</v>
      </c>
      <c r="J142" s="21">
        <v>45199</v>
      </c>
      <c r="K142" s="22" t="s">
        <v>12</v>
      </c>
      <c r="L142" s="9"/>
    </row>
    <row r="143" spans="2:12" s="4" customFormat="1" ht="15.75" x14ac:dyDescent="0.25">
      <c r="B143" s="17" t="s">
        <v>181</v>
      </c>
      <c r="C143" s="18">
        <f t="shared" si="7"/>
        <v>45189</v>
      </c>
      <c r="D143" s="24">
        <v>4700024807</v>
      </c>
      <c r="E143" s="17" t="s">
        <v>316</v>
      </c>
      <c r="F143" s="17" t="s">
        <v>396</v>
      </c>
      <c r="G143" s="19">
        <v>159500</v>
      </c>
      <c r="H143" s="19">
        <v>159500</v>
      </c>
      <c r="I143" s="20">
        <f t="shared" si="8"/>
        <v>0</v>
      </c>
      <c r="J143" s="21">
        <v>45199</v>
      </c>
      <c r="K143" s="22" t="s">
        <v>12</v>
      </c>
      <c r="L143" s="9"/>
    </row>
    <row r="144" spans="2:12" s="4" customFormat="1" ht="15.75" x14ac:dyDescent="0.25">
      <c r="B144" s="17" t="s">
        <v>182</v>
      </c>
      <c r="C144" s="18">
        <f t="shared" ref="C144:C150" si="9">DATE(2023,9,21)</f>
        <v>45190</v>
      </c>
      <c r="D144" s="17" t="s">
        <v>13</v>
      </c>
      <c r="E144" s="17" t="s">
        <v>14</v>
      </c>
      <c r="F144" s="17" t="s">
        <v>397</v>
      </c>
      <c r="G144" s="19">
        <v>777.6</v>
      </c>
      <c r="H144" s="19">
        <v>777.6</v>
      </c>
      <c r="I144" s="20">
        <f t="shared" si="8"/>
        <v>0</v>
      </c>
      <c r="J144" s="21">
        <v>45199</v>
      </c>
      <c r="K144" s="22" t="s">
        <v>12</v>
      </c>
      <c r="L144" s="9"/>
    </row>
    <row r="145" spans="2:12" s="4" customFormat="1" ht="15.75" x14ac:dyDescent="0.25">
      <c r="B145" s="17" t="s">
        <v>183</v>
      </c>
      <c r="C145" s="18">
        <f t="shared" si="9"/>
        <v>45190</v>
      </c>
      <c r="D145" s="17" t="s">
        <v>13</v>
      </c>
      <c r="E145" s="17" t="s">
        <v>14</v>
      </c>
      <c r="F145" s="17" t="s">
        <v>398</v>
      </c>
      <c r="G145" s="19">
        <v>544</v>
      </c>
      <c r="H145" s="19">
        <v>544</v>
      </c>
      <c r="I145" s="20">
        <f t="shared" si="8"/>
        <v>0</v>
      </c>
      <c r="J145" s="21">
        <v>45199</v>
      </c>
      <c r="K145" s="22" t="s">
        <v>12</v>
      </c>
      <c r="L145" s="9"/>
    </row>
    <row r="146" spans="2:12" s="4" customFormat="1" ht="15.75" x14ac:dyDescent="0.25">
      <c r="B146" s="17" t="s">
        <v>184</v>
      </c>
      <c r="C146" s="18">
        <f t="shared" si="9"/>
        <v>45190</v>
      </c>
      <c r="D146" s="17" t="s">
        <v>13</v>
      </c>
      <c r="E146" s="17" t="s">
        <v>14</v>
      </c>
      <c r="F146" s="17" t="s">
        <v>399</v>
      </c>
      <c r="G146" s="19">
        <v>4160</v>
      </c>
      <c r="H146" s="19">
        <v>4160</v>
      </c>
      <c r="I146" s="20">
        <f t="shared" si="8"/>
        <v>0</v>
      </c>
      <c r="J146" s="21">
        <v>45199</v>
      </c>
      <c r="K146" s="22" t="s">
        <v>12</v>
      </c>
      <c r="L146" s="9"/>
    </row>
    <row r="147" spans="2:12" s="4" customFormat="1" ht="15.75" x14ac:dyDescent="0.25">
      <c r="B147" s="17" t="s">
        <v>185</v>
      </c>
      <c r="C147" s="18">
        <f t="shared" si="9"/>
        <v>45190</v>
      </c>
      <c r="D147" s="17" t="s">
        <v>23</v>
      </c>
      <c r="E147" s="17" t="s">
        <v>41</v>
      </c>
      <c r="F147" s="17" t="s">
        <v>400</v>
      </c>
      <c r="G147" s="19">
        <v>6859.27</v>
      </c>
      <c r="H147" s="19">
        <v>6859.27</v>
      </c>
      <c r="I147" s="20">
        <f t="shared" si="8"/>
        <v>0</v>
      </c>
      <c r="J147" s="21">
        <v>45199</v>
      </c>
      <c r="K147" s="22" t="s">
        <v>12</v>
      </c>
      <c r="L147" s="9"/>
    </row>
    <row r="148" spans="2:12" s="4" customFormat="1" ht="15.75" x14ac:dyDescent="0.25">
      <c r="B148" s="17" t="s">
        <v>186</v>
      </c>
      <c r="C148" s="18">
        <f t="shared" si="9"/>
        <v>45190</v>
      </c>
      <c r="D148" s="17" t="s">
        <v>263</v>
      </c>
      <c r="E148" s="17" t="s">
        <v>313</v>
      </c>
      <c r="F148" s="17" t="s">
        <v>401</v>
      </c>
      <c r="G148" s="19">
        <v>18255</v>
      </c>
      <c r="H148" s="19">
        <v>18255</v>
      </c>
      <c r="I148" s="20">
        <f t="shared" si="8"/>
        <v>0</v>
      </c>
      <c r="J148" s="21">
        <v>45199</v>
      </c>
      <c r="K148" s="22" t="s">
        <v>12</v>
      </c>
      <c r="L148" s="9"/>
    </row>
    <row r="149" spans="2:12" s="4" customFormat="1" ht="15.75" x14ac:dyDescent="0.25">
      <c r="B149" s="17" t="s">
        <v>187</v>
      </c>
      <c r="C149" s="18">
        <f t="shared" si="9"/>
        <v>45190</v>
      </c>
      <c r="D149" s="17" t="s">
        <v>223</v>
      </c>
      <c r="E149" s="17" t="s">
        <v>64</v>
      </c>
      <c r="F149" s="17" t="s">
        <v>424</v>
      </c>
      <c r="G149" s="19">
        <v>54280</v>
      </c>
      <c r="H149" s="19">
        <v>54280</v>
      </c>
      <c r="I149" s="20">
        <f t="shared" si="8"/>
        <v>0</v>
      </c>
      <c r="J149" s="21">
        <v>45199</v>
      </c>
      <c r="K149" s="22" t="s">
        <v>12</v>
      </c>
      <c r="L149" s="9"/>
    </row>
    <row r="150" spans="2:12" s="4" customFormat="1" ht="15.75" x14ac:dyDescent="0.25">
      <c r="B150" s="17" t="s">
        <v>188</v>
      </c>
      <c r="C150" s="18">
        <f t="shared" si="9"/>
        <v>45190</v>
      </c>
      <c r="D150" s="17" t="s">
        <v>266</v>
      </c>
      <c r="E150" s="17" t="s">
        <v>317</v>
      </c>
      <c r="F150" s="17" t="s">
        <v>402</v>
      </c>
      <c r="G150" s="19">
        <v>59944</v>
      </c>
      <c r="H150" s="19">
        <v>59944</v>
      </c>
      <c r="I150" s="20">
        <f t="shared" si="8"/>
        <v>0</v>
      </c>
      <c r="J150" s="21">
        <v>45199</v>
      </c>
      <c r="K150" s="22" t="s">
        <v>12</v>
      </c>
      <c r="L150" s="9"/>
    </row>
    <row r="151" spans="2:12" s="4" customFormat="1" ht="15.75" x14ac:dyDescent="0.25">
      <c r="B151" s="17" t="s">
        <v>30</v>
      </c>
      <c r="C151" s="18">
        <f>DATE(2023,9,26)</f>
        <v>45195</v>
      </c>
      <c r="D151" s="17" t="s">
        <v>267</v>
      </c>
      <c r="E151" s="17" t="s">
        <v>318</v>
      </c>
      <c r="F151" s="17" t="s">
        <v>423</v>
      </c>
      <c r="G151" s="19">
        <v>1848724.16</v>
      </c>
      <c r="H151" s="19">
        <v>1848724.16</v>
      </c>
      <c r="I151" s="20">
        <f t="shared" si="8"/>
        <v>0</v>
      </c>
      <c r="J151" s="21">
        <v>45199</v>
      </c>
      <c r="K151" s="22" t="s">
        <v>12</v>
      </c>
      <c r="L151" s="9"/>
    </row>
    <row r="152" spans="2:12" s="4" customFormat="1" ht="15.75" x14ac:dyDescent="0.25">
      <c r="B152" s="17" t="s">
        <v>189</v>
      </c>
      <c r="C152" s="18">
        <f>DATE(2023,9,27)</f>
        <v>45196</v>
      </c>
      <c r="D152" s="17" t="s">
        <v>250</v>
      </c>
      <c r="E152" s="17" t="s">
        <v>54</v>
      </c>
      <c r="F152" s="17" t="s">
        <v>422</v>
      </c>
      <c r="G152" s="19">
        <v>149671.20000000001</v>
      </c>
      <c r="H152" s="19">
        <v>149671.20000000001</v>
      </c>
      <c r="I152" s="20">
        <f t="shared" si="8"/>
        <v>0</v>
      </c>
      <c r="J152" s="21">
        <v>45199</v>
      </c>
      <c r="K152" s="22" t="s">
        <v>12</v>
      </c>
      <c r="L152" s="9"/>
    </row>
    <row r="153" spans="2:12" s="4" customFormat="1" ht="15.75" x14ac:dyDescent="0.25">
      <c r="B153" s="17" t="s">
        <v>190</v>
      </c>
      <c r="C153" s="18">
        <f>DATE(2023,9,27)</f>
        <v>45196</v>
      </c>
      <c r="D153" s="17" t="s">
        <v>21</v>
      </c>
      <c r="E153" s="17" t="s">
        <v>38</v>
      </c>
      <c r="F153" s="17" t="s">
        <v>403</v>
      </c>
      <c r="G153" s="19">
        <v>2500</v>
      </c>
      <c r="H153" s="19">
        <v>2500</v>
      </c>
      <c r="I153" s="20">
        <f t="shared" si="8"/>
        <v>0</v>
      </c>
      <c r="J153" s="21">
        <v>45199</v>
      </c>
      <c r="K153" s="22" t="s">
        <v>12</v>
      </c>
      <c r="L153" s="9"/>
    </row>
    <row r="154" spans="2:12" s="4" customFormat="1" ht="15.75" x14ac:dyDescent="0.25">
      <c r="B154" s="17" t="s">
        <v>191</v>
      </c>
      <c r="C154" s="18">
        <f>DATE(2023,9,27)</f>
        <v>45196</v>
      </c>
      <c r="D154" s="17" t="s">
        <v>26</v>
      </c>
      <c r="E154" s="17" t="s">
        <v>42</v>
      </c>
      <c r="F154" s="17" t="s">
        <v>404</v>
      </c>
      <c r="G154" s="19">
        <v>66277.55</v>
      </c>
      <c r="H154" s="19">
        <v>66277.55</v>
      </c>
      <c r="I154" s="20">
        <f t="shared" si="8"/>
        <v>0</v>
      </c>
      <c r="J154" s="21">
        <v>45199</v>
      </c>
      <c r="K154" s="22" t="s">
        <v>12</v>
      </c>
      <c r="L154" s="9"/>
    </row>
    <row r="155" spans="2:12" s="4" customFormat="1" ht="15.75" x14ac:dyDescent="0.25">
      <c r="B155" s="17" t="s">
        <v>75</v>
      </c>
      <c r="C155" s="18">
        <f>DATE(2023,9,27)</f>
        <v>45196</v>
      </c>
      <c r="D155" s="17" t="s">
        <v>268</v>
      </c>
      <c r="E155" s="17" t="s">
        <v>319</v>
      </c>
      <c r="F155" s="17" t="s">
        <v>421</v>
      </c>
      <c r="G155" s="19">
        <v>36580</v>
      </c>
      <c r="H155" s="19">
        <v>36580</v>
      </c>
      <c r="I155" s="20">
        <f t="shared" si="8"/>
        <v>0</v>
      </c>
      <c r="J155" s="21">
        <v>45199</v>
      </c>
      <c r="K155" s="22" t="s">
        <v>12</v>
      </c>
      <c r="L155" s="9"/>
    </row>
    <row r="156" spans="2:12" s="4" customFormat="1" ht="15.75" x14ac:dyDescent="0.25">
      <c r="B156" s="17" t="s">
        <v>74</v>
      </c>
      <c r="C156" s="18">
        <f t="shared" ref="C156:C164" si="10">DATE(2023,9,27)</f>
        <v>45196</v>
      </c>
      <c r="D156" s="17" t="s">
        <v>222</v>
      </c>
      <c r="E156" s="17" t="s">
        <v>283</v>
      </c>
      <c r="F156" s="17" t="s">
        <v>377</v>
      </c>
      <c r="G156" s="19">
        <v>40000</v>
      </c>
      <c r="H156" s="19">
        <v>40000</v>
      </c>
      <c r="I156" s="20">
        <f t="shared" si="8"/>
        <v>0</v>
      </c>
      <c r="J156" s="21">
        <v>45199</v>
      </c>
      <c r="K156" s="22" t="s">
        <v>12</v>
      </c>
      <c r="L156" s="9"/>
    </row>
    <row r="157" spans="2:12" s="4" customFormat="1" ht="15.75" x14ac:dyDescent="0.25">
      <c r="B157" s="17" t="s">
        <v>192</v>
      </c>
      <c r="C157" s="18">
        <f>DATE(2023,9,27)</f>
        <v>45196</v>
      </c>
      <c r="D157" s="17" t="s">
        <v>218</v>
      </c>
      <c r="E157" s="17" t="s">
        <v>279</v>
      </c>
      <c r="F157" s="17" t="s">
        <v>377</v>
      </c>
      <c r="G157" s="19">
        <v>47200</v>
      </c>
      <c r="H157" s="19">
        <v>47200</v>
      </c>
      <c r="I157" s="20">
        <f t="shared" si="8"/>
        <v>0</v>
      </c>
      <c r="J157" s="21">
        <v>45199</v>
      </c>
      <c r="K157" s="22" t="s">
        <v>12</v>
      </c>
      <c r="L157" s="9"/>
    </row>
    <row r="158" spans="2:12" s="4" customFormat="1" ht="15.75" x14ac:dyDescent="0.25">
      <c r="B158" s="17" t="s">
        <v>193</v>
      </c>
      <c r="C158" s="18">
        <f t="shared" si="10"/>
        <v>45196</v>
      </c>
      <c r="D158" s="17" t="s">
        <v>269</v>
      </c>
      <c r="E158" s="17" t="s">
        <v>320</v>
      </c>
      <c r="F158" s="17" t="s">
        <v>405</v>
      </c>
      <c r="G158" s="19">
        <v>118000</v>
      </c>
      <c r="H158" s="19">
        <v>118000</v>
      </c>
      <c r="I158" s="20">
        <f t="shared" si="8"/>
        <v>0</v>
      </c>
      <c r="J158" s="21">
        <v>45199</v>
      </c>
      <c r="K158" s="22" t="s">
        <v>12</v>
      </c>
      <c r="L158" s="9"/>
    </row>
    <row r="159" spans="2:12" s="4" customFormat="1" ht="15.75" x14ac:dyDescent="0.25">
      <c r="B159" s="17" t="s">
        <v>194</v>
      </c>
      <c r="C159" s="18">
        <f t="shared" si="10"/>
        <v>45196</v>
      </c>
      <c r="D159" s="17" t="s">
        <v>35</v>
      </c>
      <c r="E159" s="17" t="s">
        <v>46</v>
      </c>
      <c r="F159" s="17" t="s">
        <v>406</v>
      </c>
      <c r="G159" s="19">
        <v>810</v>
      </c>
      <c r="H159" s="19">
        <v>810</v>
      </c>
      <c r="I159" s="20">
        <f t="shared" si="8"/>
        <v>0</v>
      </c>
      <c r="J159" s="21">
        <v>45199</v>
      </c>
      <c r="K159" s="22" t="s">
        <v>12</v>
      </c>
      <c r="L159" s="9"/>
    </row>
    <row r="160" spans="2:12" s="4" customFormat="1" ht="15.75" x14ac:dyDescent="0.25">
      <c r="B160" s="17" t="s">
        <v>195</v>
      </c>
      <c r="C160" s="18">
        <f t="shared" si="10"/>
        <v>45196</v>
      </c>
      <c r="D160" s="17" t="s">
        <v>15</v>
      </c>
      <c r="E160" s="17" t="s">
        <v>16</v>
      </c>
      <c r="F160" s="17" t="s">
        <v>407</v>
      </c>
      <c r="G160" s="19">
        <v>1031</v>
      </c>
      <c r="H160" s="19">
        <v>1031</v>
      </c>
      <c r="I160" s="20">
        <f t="shared" si="8"/>
        <v>0</v>
      </c>
      <c r="J160" s="21">
        <v>45199</v>
      </c>
      <c r="K160" s="22" t="s">
        <v>12</v>
      </c>
      <c r="L160" s="9"/>
    </row>
    <row r="161" spans="2:12" s="4" customFormat="1" ht="15.75" x14ac:dyDescent="0.25">
      <c r="B161" s="23" t="s">
        <v>196</v>
      </c>
      <c r="C161" s="18">
        <f t="shared" si="10"/>
        <v>45196</v>
      </c>
      <c r="D161" s="17" t="s">
        <v>270</v>
      </c>
      <c r="E161" s="17" t="s">
        <v>321</v>
      </c>
      <c r="F161" s="23" t="s">
        <v>408</v>
      </c>
      <c r="G161" s="19">
        <v>613953.47</v>
      </c>
      <c r="H161" s="19">
        <v>613953.47</v>
      </c>
      <c r="I161" s="20">
        <f t="shared" si="8"/>
        <v>0</v>
      </c>
      <c r="J161" s="21">
        <v>45199</v>
      </c>
      <c r="K161" s="22" t="s">
        <v>12</v>
      </c>
      <c r="L161" s="9"/>
    </row>
    <row r="162" spans="2:12" s="4" customFormat="1" ht="15.75" x14ac:dyDescent="0.25">
      <c r="B162" s="17" t="s">
        <v>197</v>
      </c>
      <c r="C162" s="18">
        <f t="shared" si="10"/>
        <v>45196</v>
      </c>
      <c r="D162" s="17" t="s">
        <v>270</v>
      </c>
      <c r="E162" s="17" t="s">
        <v>321</v>
      </c>
      <c r="F162" s="17" t="s">
        <v>409</v>
      </c>
      <c r="G162" s="19">
        <v>616397</v>
      </c>
      <c r="H162" s="19">
        <v>616397</v>
      </c>
      <c r="I162" s="20">
        <f t="shared" si="8"/>
        <v>0</v>
      </c>
      <c r="J162" s="21">
        <v>45199</v>
      </c>
      <c r="K162" s="22" t="s">
        <v>12</v>
      </c>
      <c r="L162" s="9"/>
    </row>
    <row r="163" spans="2:12" s="4" customFormat="1" ht="15.75" x14ac:dyDescent="0.25">
      <c r="B163" s="17" t="s">
        <v>198</v>
      </c>
      <c r="C163" s="18">
        <f t="shared" si="10"/>
        <v>45196</v>
      </c>
      <c r="D163" s="17" t="s">
        <v>36</v>
      </c>
      <c r="E163" s="17" t="s">
        <v>47</v>
      </c>
      <c r="F163" s="17" t="s">
        <v>410</v>
      </c>
      <c r="G163" s="19">
        <v>35000</v>
      </c>
      <c r="H163" s="19">
        <v>35000</v>
      </c>
      <c r="I163" s="20">
        <f t="shared" si="8"/>
        <v>0</v>
      </c>
      <c r="J163" s="21">
        <v>45199</v>
      </c>
      <c r="K163" s="22" t="s">
        <v>12</v>
      </c>
      <c r="L163" s="9"/>
    </row>
    <row r="164" spans="2:12" s="4" customFormat="1" ht="15.75" x14ac:dyDescent="0.25">
      <c r="B164" s="17" t="s">
        <v>199</v>
      </c>
      <c r="C164" s="18">
        <f t="shared" si="10"/>
        <v>45196</v>
      </c>
      <c r="D164" s="24">
        <v>131202772</v>
      </c>
      <c r="E164" s="17" t="s">
        <v>322</v>
      </c>
      <c r="F164" s="17" t="s">
        <v>411</v>
      </c>
      <c r="G164" s="19">
        <v>61174.17</v>
      </c>
      <c r="H164" s="19">
        <v>61174.17</v>
      </c>
      <c r="I164" s="20">
        <f t="shared" si="8"/>
        <v>0</v>
      </c>
      <c r="J164" s="21">
        <v>45199</v>
      </c>
      <c r="K164" s="22" t="s">
        <v>12</v>
      </c>
      <c r="L164" s="9"/>
    </row>
    <row r="165" spans="2:12" s="4" customFormat="1" ht="15.75" x14ac:dyDescent="0.25">
      <c r="B165" s="17" t="s">
        <v>200</v>
      </c>
      <c r="C165" s="18">
        <v>45196</v>
      </c>
      <c r="D165" s="24">
        <v>131505635</v>
      </c>
      <c r="E165" s="17" t="s">
        <v>58</v>
      </c>
      <c r="F165" s="17" t="s">
        <v>412</v>
      </c>
      <c r="G165" s="19">
        <v>22184</v>
      </c>
      <c r="H165" s="19">
        <v>22184</v>
      </c>
      <c r="I165" s="20">
        <f t="shared" si="8"/>
        <v>0</v>
      </c>
      <c r="J165" s="21">
        <v>45199</v>
      </c>
      <c r="K165" s="22" t="s">
        <v>12</v>
      </c>
      <c r="L165" s="9"/>
    </row>
    <row r="166" spans="2:12" s="4" customFormat="1" ht="15.75" x14ac:dyDescent="0.25">
      <c r="B166" s="17" t="s">
        <v>201</v>
      </c>
      <c r="C166" s="18">
        <v>45196</v>
      </c>
      <c r="D166" s="24">
        <v>131505635</v>
      </c>
      <c r="E166" s="17" t="s">
        <v>58</v>
      </c>
      <c r="F166" s="17" t="s">
        <v>413</v>
      </c>
      <c r="G166" s="19">
        <v>43306</v>
      </c>
      <c r="H166" s="19">
        <v>43306</v>
      </c>
      <c r="I166" s="20">
        <f t="shared" si="8"/>
        <v>0</v>
      </c>
      <c r="J166" s="21">
        <v>45199</v>
      </c>
      <c r="K166" s="22" t="s">
        <v>12</v>
      </c>
      <c r="L166" s="9"/>
    </row>
    <row r="167" spans="2:12" s="4" customFormat="1" ht="15.75" x14ac:dyDescent="0.25">
      <c r="B167" s="17" t="s">
        <v>69</v>
      </c>
      <c r="C167" s="18">
        <f t="shared" ref="C167:C176" si="11">DATE(2023,9,28)</f>
        <v>45197</v>
      </c>
      <c r="D167" s="17" t="s">
        <v>221</v>
      </c>
      <c r="E167" s="17" t="s">
        <v>282</v>
      </c>
      <c r="F167" s="17" t="s">
        <v>414</v>
      </c>
      <c r="G167" s="25">
        <v>247500</v>
      </c>
      <c r="H167" s="25">
        <v>247500</v>
      </c>
      <c r="I167" s="20">
        <f t="shared" si="8"/>
        <v>0</v>
      </c>
      <c r="J167" s="21">
        <v>45199</v>
      </c>
      <c r="K167" s="22" t="s">
        <v>12</v>
      </c>
      <c r="L167" s="9"/>
    </row>
    <row r="168" spans="2:12" s="4" customFormat="1" ht="15.75" x14ac:dyDescent="0.25">
      <c r="B168" s="17" t="s">
        <v>152</v>
      </c>
      <c r="C168" s="18">
        <f t="shared" si="11"/>
        <v>45197</v>
      </c>
      <c r="D168" s="24">
        <v>3100663073</v>
      </c>
      <c r="E168" s="17" t="s">
        <v>323</v>
      </c>
      <c r="F168" s="17" t="s">
        <v>414</v>
      </c>
      <c r="G168" s="25">
        <v>96250</v>
      </c>
      <c r="H168" s="25">
        <v>96250</v>
      </c>
      <c r="I168" s="20">
        <f t="shared" si="8"/>
        <v>0</v>
      </c>
      <c r="J168" s="21">
        <v>45199</v>
      </c>
      <c r="K168" s="22" t="s">
        <v>12</v>
      </c>
      <c r="L168" s="9"/>
    </row>
    <row r="169" spans="2:12" s="4" customFormat="1" ht="15.75" x14ac:dyDescent="0.25">
      <c r="B169" s="17" t="s">
        <v>202</v>
      </c>
      <c r="C169" s="18">
        <f t="shared" si="11"/>
        <v>45197</v>
      </c>
      <c r="D169" s="17" t="s">
        <v>229</v>
      </c>
      <c r="E169" s="17" t="s">
        <v>288</v>
      </c>
      <c r="F169" s="17" t="s">
        <v>414</v>
      </c>
      <c r="G169" s="25">
        <v>247500</v>
      </c>
      <c r="H169" s="25">
        <v>247500</v>
      </c>
      <c r="I169" s="20">
        <f t="shared" si="8"/>
        <v>0</v>
      </c>
      <c r="J169" s="21">
        <v>45199</v>
      </c>
      <c r="K169" s="22" t="s">
        <v>12</v>
      </c>
      <c r="L169" s="9"/>
    </row>
    <row r="170" spans="2:12" s="4" customFormat="1" ht="15.75" x14ac:dyDescent="0.25">
      <c r="B170" s="17" t="s">
        <v>203</v>
      </c>
      <c r="C170" s="18">
        <f t="shared" si="11"/>
        <v>45197</v>
      </c>
      <c r="D170" s="17" t="s">
        <v>230</v>
      </c>
      <c r="E170" s="17" t="s">
        <v>289</v>
      </c>
      <c r="F170" s="17" t="s">
        <v>414</v>
      </c>
      <c r="G170" s="25">
        <v>57000</v>
      </c>
      <c r="H170" s="25">
        <v>57000</v>
      </c>
      <c r="I170" s="20">
        <f t="shared" si="8"/>
        <v>0</v>
      </c>
      <c r="J170" s="21">
        <v>45199</v>
      </c>
      <c r="K170" s="22" t="s">
        <v>12</v>
      </c>
      <c r="L170" s="9"/>
    </row>
    <row r="171" spans="2:12" s="4" customFormat="1" ht="15.75" x14ac:dyDescent="0.25">
      <c r="B171" s="17" t="s">
        <v>204</v>
      </c>
      <c r="C171" s="18">
        <f t="shared" si="11"/>
        <v>45197</v>
      </c>
      <c r="D171" s="17" t="s">
        <v>233</v>
      </c>
      <c r="E171" s="17" t="s">
        <v>292</v>
      </c>
      <c r="F171" s="17" t="s">
        <v>414</v>
      </c>
      <c r="G171" s="25">
        <v>20250</v>
      </c>
      <c r="H171" s="25">
        <v>20250</v>
      </c>
      <c r="I171" s="20">
        <f t="shared" si="8"/>
        <v>0</v>
      </c>
      <c r="J171" s="21">
        <v>45199</v>
      </c>
      <c r="K171" s="22" t="s">
        <v>12</v>
      </c>
      <c r="L171" s="9"/>
    </row>
    <row r="172" spans="2:12" s="4" customFormat="1" ht="15.75" x14ac:dyDescent="0.25">
      <c r="B172" s="17" t="s">
        <v>202</v>
      </c>
      <c r="C172" s="18">
        <f t="shared" si="11"/>
        <v>45197</v>
      </c>
      <c r="D172" s="17" t="s">
        <v>244</v>
      </c>
      <c r="E172" s="17" t="s">
        <v>299</v>
      </c>
      <c r="F172" s="17" t="s">
        <v>414</v>
      </c>
      <c r="G172" s="25">
        <v>140000</v>
      </c>
      <c r="H172" s="25">
        <v>140000</v>
      </c>
      <c r="I172" s="20">
        <f t="shared" si="8"/>
        <v>0</v>
      </c>
      <c r="J172" s="21">
        <v>45199</v>
      </c>
      <c r="K172" s="22" t="s">
        <v>12</v>
      </c>
      <c r="L172" s="9"/>
    </row>
    <row r="173" spans="2:12" s="4" customFormat="1" ht="15.75" x14ac:dyDescent="0.25">
      <c r="B173" s="17" t="s">
        <v>205</v>
      </c>
      <c r="C173" s="18">
        <f t="shared" si="11"/>
        <v>45197</v>
      </c>
      <c r="D173" s="17" t="s">
        <v>245</v>
      </c>
      <c r="E173" s="17" t="s">
        <v>300</v>
      </c>
      <c r="F173" s="17" t="s">
        <v>414</v>
      </c>
      <c r="G173" s="25">
        <v>18125</v>
      </c>
      <c r="H173" s="25">
        <v>18125</v>
      </c>
      <c r="I173" s="20">
        <f t="shared" si="8"/>
        <v>0</v>
      </c>
      <c r="J173" s="21">
        <v>45199</v>
      </c>
      <c r="K173" s="22" t="s">
        <v>12</v>
      </c>
      <c r="L173" s="9"/>
    </row>
    <row r="174" spans="2:12" s="4" customFormat="1" ht="15.75" x14ac:dyDescent="0.25">
      <c r="B174" s="17" t="s">
        <v>74</v>
      </c>
      <c r="C174" s="18">
        <f t="shared" si="11"/>
        <v>45197</v>
      </c>
      <c r="D174" s="17" t="s">
        <v>241</v>
      </c>
      <c r="E174" s="17" t="s">
        <v>296</v>
      </c>
      <c r="F174" s="17" t="s">
        <v>415</v>
      </c>
      <c r="G174" s="25">
        <v>53750</v>
      </c>
      <c r="H174" s="25">
        <v>53750</v>
      </c>
      <c r="I174" s="20">
        <f t="shared" si="8"/>
        <v>0</v>
      </c>
      <c r="J174" s="21">
        <v>45199</v>
      </c>
      <c r="K174" s="22" t="s">
        <v>12</v>
      </c>
      <c r="L174" s="9"/>
    </row>
    <row r="175" spans="2:12" s="4" customFormat="1" ht="15.75" x14ac:dyDescent="0.25">
      <c r="B175" s="17" t="s">
        <v>173</v>
      </c>
      <c r="C175" s="18">
        <f t="shared" si="11"/>
        <v>45197</v>
      </c>
      <c r="D175" s="17" t="s">
        <v>220</v>
      </c>
      <c r="E175" s="17" t="s">
        <v>281</v>
      </c>
      <c r="F175" s="17" t="s">
        <v>414</v>
      </c>
      <c r="G175" s="25">
        <v>20250</v>
      </c>
      <c r="H175" s="25">
        <v>20250</v>
      </c>
      <c r="I175" s="20">
        <f t="shared" si="8"/>
        <v>0</v>
      </c>
      <c r="J175" s="21">
        <v>45199</v>
      </c>
      <c r="K175" s="22" t="s">
        <v>12</v>
      </c>
      <c r="L175" s="9"/>
    </row>
    <row r="176" spans="2:12" s="4" customFormat="1" ht="15.75" x14ac:dyDescent="0.25">
      <c r="B176" s="17" t="s">
        <v>206</v>
      </c>
      <c r="C176" s="18">
        <f t="shared" si="11"/>
        <v>45197</v>
      </c>
      <c r="D176" s="17" t="s">
        <v>228</v>
      </c>
      <c r="E176" s="17" t="s">
        <v>287</v>
      </c>
      <c r="F176" s="17" t="s">
        <v>414</v>
      </c>
      <c r="G176" s="25">
        <v>20625</v>
      </c>
      <c r="H176" s="25">
        <v>20625</v>
      </c>
      <c r="I176" s="20">
        <f t="shared" si="8"/>
        <v>0</v>
      </c>
      <c r="J176" s="21">
        <v>45199</v>
      </c>
      <c r="K176" s="22" t="s">
        <v>12</v>
      </c>
      <c r="L176" s="9"/>
    </row>
    <row r="177" spans="1:14" s="4" customFormat="1" ht="15.75" x14ac:dyDescent="0.25">
      <c r="B177" s="17" t="s">
        <v>207</v>
      </c>
      <c r="C177" s="18">
        <f>DATE(2023,9,29)</f>
        <v>45198</v>
      </c>
      <c r="D177" s="17" t="s">
        <v>27</v>
      </c>
      <c r="E177" s="17" t="s">
        <v>28</v>
      </c>
      <c r="F177" s="17" t="s">
        <v>416</v>
      </c>
      <c r="G177" s="25">
        <v>319070</v>
      </c>
      <c r="H177" s="25">
        <v>319070</v>
      </c>
      <c r="I177" s="20">
        <f t="shared" si="8"/>
        <v>0</v>
      </c>
      <c r="J177" s="21">
        <v>45199</v>
      </c>
      <c r="K177" s="22" t="s">
        <v>12</v>
      </c>
      <c r="L177" s="9"/>
    </row>
    <row r="178" spans="1:14" s="4" customFormat="1" ht="15.75" x14ac:dyDescent="0.25">
      <c r="B178" s="17" t="s">
        <v>208</v>
      </c>
      <c r="C178" s="18">
        <f>DATE(2023,9,29)</f>
        <v>45198</v>
      </c>
      <c r="D178" s="17" t="s">
        <v>271</v>
      </c>
      <c r="E178" s="17" t="s">
        <v>324</v>
      </c>
      <c r="F178" s="17" t="s">
        <v>417</v>
      </c>
      <c r="G178" s="25">
        <v>429225</v>
      </c>
      <c r="H178" s="25">
        <v>429225</v>
      </c>
      <c r="I178" s="20">
        <f t="shared" si="8"/>
        <v>0</v>
      </c>
      <c r="J178" s="21">
        <v>45199</v>
      </c>
      <c r="K178" s="22" t="s">
        <v>12</v>
      </c>
      <c r="L178" s="9"/>
    </row>
    <row r="179" spans="1:14" s="4" customFormat="1" ht="15.75" x14ac:dyDescent="0.25">
      <c r="B179" s="17" t="s">
        <v>209</v>
      </c>
      <c r="C179" s="18">
        <f>DATE(2023,9,29)</f>
        <v>45198</v>
      </c>
      <c r="D179" s="17" t="s">
        <v>271</v>
      </c>
      <c r="E179" s="17" t="s">
        <v>324</v>
      </c>
      <c r="F179" s="17" t="s">
        <v>418</v>
      </c>
      <c r="G179" s="25">
        <v>600915</v>
      </c>
      <c r="H179" s="25">
        <v>600915</v>
      </c>
      <c r="I179" s="20">
        <f t="shared" si="8"/>
        <v>0</v>
      </c>
      <c r="J179" s="21">
        <v>45199</v>
      </c>
      <c r="K179" s="22" t="s">
        <v>12</v>
      </c>
      <c r="L179" s="9"/>
    </row>
    <row r="180" spans="1:14" s="4" customFormat="1" ht="15.75" x14ac:dyDescent="0.25">
      <c r="B180" s="23" t="s">
        <v>210</v>
      </c>
      <c r="C180" s="18">
        <f>DATE(2023,9,29)</f>
        <v>45198</v>
      </c>
      <c r="D180" s="24">
        <v>101820217</v>
      </c>
      <c r="E180" s="23" t="s">
        <v>48</v>
      </c>
      <c r="F180" s="23" t="s">
        <v>419</v>
      </c>
      <c r="G180" s="25">
        <v>928.7</v>
      </c>
      <c r="H180" s="25">
        <v>928.7</v>
      </c>
      <c r="I180" s="20">
        <f t="shared" si="8"/>
        <v>0</v>
      </c>
      <c r="J180" s="21">
        <v>45199</v>
      </c>
      <c r="K180" s="22" t="s">
        <v>12</v>
      </c>
      <c r="L180" s="9"/>
    </row>
    <row r="181" spans="1:14" ht="15.75" x14ac:dyDescent="0.25">
      <c r="B181" s="48"/>
      <c r="C181" s="49"/>
      <c r="D181" s="49"/>
      <c r="E181" s="50"/>
      <c r="F181" s="26"/>
      <c r="G181" s="27">
        <f>SUM(G11:G180)</f>
        <v>28554987.940000001</v>
      </c>
      <c r="H181" s="27">
        <f>SUM(H11:H180)</f>
        <v>28554987.940000001</v>
      </c>
      <c r="I181" s="28"/>
      <c r="J181" s="29"/>
      <c r="K181" s="29"/>
      <c r="L181" s="11"/>
    </row>
    <row r="182" spans="1:14" ht="15.75" x14ac:dyDescent="0.25">
      <c r="B182" s="30"/>
      <c r="C182" s="31"/>
      <c r="D182" s="31"/>
      <c r="E182" s="30"/>
      <c r="F182" s="30"/>
      <c r="G182" s="32"/>
      <c r="H182" s="33"/>
      <c r="I182" s="34"/>
      <c r="J182" s="34"/>
      <c r="K182" s="34"/>
      <c r="L182" s="11"/>
    </row>
    <row r="183" spans="1:14" s="6" customFormat="1" ht="15.75" x14ac:dyDescent="0.25">
      <c r="B183" s="35"/>
      <c r="C183" s="36"/>
      <c r="D183" s="36"/>
      <c r="E183" s="37"/>
      <c r="F183" s="38"/>
      <c r="G183" s="39"/>
      <c r="H183" s="40"/>
      <c r="I183" s="41"/>
      <c r="J183" s="41"/>
      <c r="K183" s="41"/>
      <c r="L183" s="11"/>
    </row>
    <row r="184" spans="1:14" s="6" customFormat="1" ht="15.75" x14ac:dyDescent="0.25">
      <c r="B184" s="35"/>
      <c r="C184" s="36"/>
      <c r="D184" s="36"/>
      <c r="E184" s="37"/>
      <c r="F184" s="38"/>
      <c r="G184" s="39"/>
      <c r="H184" s="40"/>
      <c r="I184" s="41"/>
      <c r="J184" s="41"/>
      <c r="K184" s="41"/>
      <c r="L184" s="11"/>
    </row>
    <row r="185" spans="1:14" s="6" customFormat="1" ht="15.75" x14ac:dyDescent="0.25">
      <c r="B185" s="42"/>
      <c r="C185" s="47" t="s">
        <v>52</v>
      </c>
      <c r="D185" s="47"/>
      <c r="E185" s="47"/>
      <c r="F185" s="40"/>
      <c r="G185" s="47" t="s">
        <v>20</v>
      </c>
      <c r="H185" s="47"/>
      <c r="I185" s="41"/>
      <c r="J185" s="41"/>
      <c r="K185" s="41"/>
      <c r="L185" s="11"/>
    </row>
    <row r="186" spans="1:14" s="6" customFormat="1" ht="15.75" x14ac:dyDescent="0.25">
      <c r="B186" s="42"/>
      <c r="C186" s="43" t="s">
        <v>436</v>
      </c>
      <c r="D186" s="43"/>
      <c r="E186" s="43"/>
      <c r="F186" s="40"/>
      <c r="G186" s="43" t="s">
        <v>435</v>
      </c>
      <c r="H186" s="43"/>
      <c r="I186" s="41"/>
      <c r="J186" s="41"/>
      <c r="K186" s="41"/>
      <c r="L186" s="11"/>
    </row>
    <row r="187" spans="1:14" ht="15.75" x14ac:dyDescent="0.25">
      <c r="B187" s="42"/>
      <c r="C187" s="41"/>
      <c r="D187" s="41"/>
      <c r="E187" s="42"/>
      <c r="F187" s="40"/>
      <c r="G187" s="40"/>
      <c r="H187" s="40"/>
      <c r="I187" s="41"/>
      <c r="J187" s="41"/>
      <c r="K187" s="41"/>
    </row>
    <row r="192" spans="1:14" s="6" customFormat="1" x14ac:dyDescent="0.25">
      <c r="A192" s="1"/>
      <c r="B192" s="7"/>
      <c r="E192" s="7"/>
      <c r="F192" s="1"/>
      <c r="G192" s="1"/>
      <c r="H192" s="1"/>
      <c r="L192" s="1"/>
      <c r="M192" s="1"/>
      <c r="N192" s="1"/>
    </row>
    <row r="193" spans="1:14" s="6" customFormat="1" x14ac:dyDescent="0.25">
      <c r="A193" s="1"/>
      <c r="B193" s="7"/>
      <c r="E193" s="7"/>
      <c r="F193" s="1"/>
      <c r="G193" s="1"/>
      <c r="H193" s="1"/>
      <c r="L193" s="1"/>
      <c r="M193" s="1"/>
      <c r="N193" s="1"/>
    </row>
    <row r="194" spans="1:14" s="6" customFormat="1" x14ac:dyDescent="0.25">
      <c r="A194" s="1"/>
      <c r="B194" s="7"/>
      <c r="E194" s="7"/>
      <c r="F194" s="1"/>
      <c r="G194" s="1"/>
      <c r="H194" s="1"/>
      <c r="L194" s="1"/>
      <c r="M194" s="1"/>
      <c r="N194" s="1"/>
    </row>
    <row r="195" spans="1:14" s="6" customFormat="1" x14ac:dyDescent="0.25">
      <c r="A195" s="1"/>
      <c r="B195" s="7"/>
      <c r="E195" s="7"/>
      <c r="F195" s="1"/>
      <c r="G195" s="1"/>
      <c r="H195" s="1"/>
      <c r="L195" s="1"/>
      <c r="M195" s="1"/>
      <c r="N195" s="1"/>
    </row>
    <row r="196" spans="1:14" s="6" customFormat="1" x14ac:dyDescent="0.25">
      <c r="A196" s="1"/>
      <c r="B196" s="7"/>
      <c r="E196" s="7"/>
      <c r="F196" s="1"/>
      <c r="G196" s="1"/>
      <c r="H196" s="1"/>
      <c r="L196" s="1"/>
      <c r="M196" s="1"/>
      <c r="N196" s="1"/>
    </row>
    <row r="197" spans="1:14" s="6" customFormat="1" x14ac:dyDescent="0.25">
      <c r="A197" s="1"/>
      <c r="B197" s="7"/>
      <c r="E197" s="7"/>
      <c r="F197" s="1"/>
      <c r="G197" s="1"/>
      <c r="H197" s="1"/>
      <c r="L197" s="1"/>
      <c r="M197" s="1"/>
      <c r="N197" s="1"/>
    </row>
    <row r="198" spans="1:14" s="6" customFormat="1" x14ac:dyDescent="0.25">
      <c r="A198" s="1"/>
      <c r="B198" s="7"/>
      <c r="E198" s="7"/>
      <c r="F198" s="1"/>
      <c r="G198" s="1"/>
      <c r="H198" s="1"/>
      <c r="L198" s="1"/>
      <c r="M198" s="1"/>
      <c r="N198" s="1"/>
    </row>
    <row r="199" spans="1:14" s="6" customFormat="1" x14ac:dyDescent="0.25">
      <c r="A199" s="1"/>
      <c r="B199" s="7"/>
      <c r="E199" s="7"/>
      <c r="F199" s="1"/>
      <c r="G199" s="1"/>
      <c r="H199" s="1"/>
      <c r="L199" s="1"/>
      <c r="M199" s="1"/>
      <c r="N199" s="1"/>
    </row>
    <row r="200" spans="1:14" s="6" customFormat="1" x14ac:dyDescent="0.25">
      <c r="A200" s="1"/>
      <c r="B200" s="7"/>
      <c r="E200" s="7"/>
      <c r="F200" s="1"/>
      <c r="G200" s="1"/>
      <c r="H200" s="1"/>
      <c r="L200" s="1"/>
      <c r="M200" s="1"/>
      <c r="N200" s="1"/>
    </row>
    <row r="201" spans="1:14" s="6" customFormat="1" x14ac:dyDescent="0.25">
      <c r="A201" s="1"/>
      <c r="B201" s="7"/>
      <c r="E201" s="7"/>
      <c r="F201" s="1"/>
      <c r="G201" s="1"/>
      <c r="H201" s="1"/>
      <c r="L201" s="1"/>
      <c r="M201" s="1"/>
      <c r="N201" s="1"/>
    </row>
    <row r="202" spans="1:14" s="6" customFormat="1" x14ac:dyDescent="0.25">
      <c r="A202" s="1"/>
      <c r="B202" s="7"/>
      <c r="E202" s="7"/>
      <c r="F202" s="1"/>
      <c r="G202" s="1"/>
      <c r="H202" s="1"/>
      <c r="L202" s="1"/>
      <c r="M202" s="1"/>
      <c r="N202" s="1"/>
    </row>
    <row r="203" spans="1:14" s="6" customFormat="1" x14ac:dyDescent="0.25">
      <c r="A203" s="1"/>
      <c r="B203" s="7"/>
      <c r="E203" s="7"/>
      <c r="F203" s="1"/>
      <c r="G203" s="1"/>
      <c r="H203" s="1"/>
      <c r="L203" s="1"/>
      <c r="M203" s="1"/>
      <c r="N203" s="1"/>
    </row>
    <row r="204" spans="1:14" s="6" customFormat="1" x14ac:dyDescent="0.25">
      <c r="A204" s="1"/>
      <c r="B204" s="7"/>
      <c r="E204" s="7"/>
      <c r="F204" s="1"/>
      <c r="G204" s="1"/>
      <c r="H204" s="1"/>
      <c r="L204" s="1"/>
      <c r="M204" s="1"/>
      <c r="N204" s="1"/>
    </row>
    <row r="205" spans="1:14" s="6" customFormat="1" x14ac:dyDescent="0.25">
      <c r="A205" s="1"/>
      <c r="B205" s="7"/>
      <c r="E205" s="7"/>
      <c r="F205" s="1"/>
      <c r="G205" s="1"/>
      <c r="H205" s="1"/>
      <c r="L205" s="1"/>
      <c r="M205" s="1"/>
      <c r="N205" s="1"/>
    </row>
    <row r="206" spans="1:14" s="6" customFormat="1" x14ac:dyDescent="0.25">
      <c r="A206" s="1"/>
      <c r="B206" s="7"/>
      <c r="E206" s="7"/>
      <c r="F206" s="1"/>
      <c r="G206" s="1"/>
      <c r="H206" s="1"/>
      <c r="L206" s="1"/>
      <c r="M206" s="1"/>
      <c r="N206" s="1"/>
    </row>
    <row r="207" spans="1:14" s="6" customFormat="1" x14ac:dyDescent="0.25">
      <c r="A207" s="1"/>
      <c r="B207" s="7"/>
      <c r="E207" s="7"/>
      <c r="F207" s="1"/>
      <c r="G207" s="1"/>
      <c r="H207" s="1"/>
      <c r="L207" s="1"/>
      <c r="M207" s="1"/>
      <c r="N207" s="1"/>
    </row>
    <row r="208" spans="1:14" s="6" customFormat="1" x14ac:dyDescent="0.25">
      <c r="A208" s="1"/>
      <c r="B208" s="7"/>
      <c r="E208" s="7"/>
      <c r="F208" s="1"/>
      <c r="G208" s="1"/>
      <c r="H208" s="1"/>
      <c r="L208" s="1"/>
      <c r="M208" s="1"/>
      <c r="N208" s="1"/>
    </row>
    <row r="209" spans="1:14" s="6" customFormat="1" x14ac:dyDescent="0.25">
      <c r="A209" s="1"/>
      <c r="B209" s="7"/>
      <c r="E209" s="7"/>
      <c r="F209" s="1"/>
      <c r="G209" s="1"/>
      <c r="H209" s="1"/>
      <c r="L209" s="1"/>
      <c r="M209" s="1"/>
      <c r="N209" s="1"/>
    </row>
    <row r="210" spans="1:14" s="6" customFormat="1" x14ac:dyDescent="0.25">
      <c r="A210" s="1"/>
      <c r="B210" s="7"/>
      <c r="E210" s="7"/>
      <c r="F210" s="1"/>
      <c r="G210" s="1"/>
      <c r="H210" s="1"/>
      <c r="L210" s="1"/>
      <c r="M210" s="1"/>
      <c r="N210" s="1"/>
    </row>
    <row r="211" spans="1:14" s="6" customFormat="1" x14ac:dyDescent="0.25">
      <c r="A211" s="1"/>
      <c r="B211" s="7"/>
      <c r="E211" s="7"/>
      <c r="F211" s="1"/>
      <c r="G211" s="1"/>
      <c r="H211" s="1"/>
      <c r="L211" s="1"/>
      <c r="M211" s="1"/>
      <c r="N211" s="1"/>
    </row>
    <row r="212" spans="1:14" s="6" customFormat="1" x14ac:dyDescent="0.25">
      <c r="A212" s="1"/>
      <c r="B212" s="7"/>
      <c r="E212" s="7"/>
      <c r="F212" s="1"/>
      <c r="G212" s="1"/>
      <c r="H212" s="1"/>
      <c r="L212" s="1"/>
      <c r="M212" s="1"/>
      <c r="N212" s="1"/>
    </row>
    <row r="213" spans="1:14" s="6" customFormat="1" x14ac:dyDescent="0.25">
      <c r="A213" s="1"/>
      <c r="B213" s="7"/>
      <c r="E213" s="7"/>
      <c r="F213" s="1"/>
      <c r="G213" s="1"/>
      <c r="H213" s="1"/>
      <c r="L213" s="1"/>
      <c r="M213" s="1"/>
      <c r="N213" s="1"/>
    </row>
    <row r="214" spans="1:14" s="6" customFormat="1" x14ac:dyDescent="0.25">
      <c r="A214" s="1"/>
      <c r="B214" s="7"/>
      <c r="E214" s="7"/>
      <c r="F214" s="1"/>
      <c r="G214" s="1"/>
      <c r="H214" s="1"/>
      <c r="L214" s="1"/>
      <c r="M214" s="1"/>
      <c r="N214" s="1"/>
    </row>
    <row r="215" spans="1:14" s="6" customFormat="1" x14ac:dyDescent="0.25">
      <c r="A215" s="1"/>
      <c r="B215" s="7"/>
      <c r="E215" s="7"/>
      <c r="F215" s="1"/>
      <c r="G215" s="1"/>
      <c r="H215" s="1"/>
      <c r="L215" s="1"/>
      <c r="M215" s="1"/>
      <c r="N215" s="1"/>
    </row>
    <row r="216" spans="1:14" s="6" customFormat="1" x14ac:dyDescent="0.25">
      <c r="A216" s="1"/>
      <c r="B216" s="7"/>
      <c r="E216" s="7"/>
      <c r="F216" s="1"/>
      <c r="G216" s="1"/>
      <c r="H216" s="1"/>
      <c r="L216" s="1"/>
      <c r="M216" s="1"/>
      <c r="N216" s="1"/>
    </row>
    <row r="217" spans="1:14" s="6" customFormat="1" x14ac:dyDescent="0.25">
      <c r="A217" s="1"/>
      <c r="B217" s="7"/>
      <c r="E217" s="7"/>
      <c r="F217" s="1"/>
      <c r="G217" s="1"/>
      <c r="H217" s="1"/>
      <c r="L217" s="1"/>
      <c r="M217" s="1"/>
      <c r="N217" s="1"/>
    </row>
    <row r="218" spans="1:14" s="6" customFormat="1" x14ac:dyDescent="0.25">
      <c r="A218" s="1"/>
      <c r="B218" s="7"/>
      <c r="E218" s="7"/>
      <c r="F218" s="1"/>
      <c r="G218" s="1"/>
      <c r="H218" s="1"/>
      <c r="L218" s="1"/>
      <c r="M218" s="1"/>
      <c r="N218" s="1"/>
    </row>
    <row r="219" spans="1:14" s="6" customFormat="1" x14ac:dyDescent="0.25">
      <c r="A219" s="1"/>
      <c r="B219" s="7"/>
      <c r="E219" s="7"/>
      <c r="F219" s="1"/>
      <c r="G219" s="1"/>
      <c r="H219" s="1"/>
      <c r="L219" s="1"/>
      <c r="M219" s="1"/>
      <c r="N219" s="1"/>
    </row>
    <row r="220" spans="1:14" s="6" customFormat="1" x14ac:dyDescent="0.25">
      <c r="A220" s="1"/>
      <c r="B220" s="7"/>
      <c r="E220" s="7"/>
      <c r="F220" s="1"/>
      <c r="G220" s="1"/>
      <c r="H220" s="1"/>
      <c r="L220" s="1"/>
      <c r="M220" s="1"/>
      <c r="N220" s="1"/>
    </row>
    <row r="221" spans="1:14" s="6" customFormat="1" x14ac:dyDescent="0.25">
      <c r="A221" s="1"/>
      <c r="B221" s="7"/>
      <c r="E221" s="7"/>
      <c r="F221" s="1"/>
      <c r="G221" s="1"/>
      <c r="H221" s="1"/>
      <c r="L221" s="1"/>
      <c r="M221" s="1"/>
      <c r="N221" s="1"/>
    </row>
    <row r="222" spans="1:14" s="6" customFormat="1" x14ac:dyDescent="0.25">
      <c r="A222" s="1"/>
      <c r="B222" s="7"/>
      <c r="E222" s="7"/>
      <c r="F222" s="1"/>
      <c r="G222" s="1"/>
      <c r="H222" s="1"/>
      <c r="L222" s="1"/>
      <c r="M222" s="1"/>
      <c r="N222" s="1"/>
    </row>
    <row r="223" spans="1:14" s="6" customFormat="1" x14ac:dyDescent="0.25">
      <c r="A223" s="1"/>
      <c r="B223" s="7"/>
      <c r="E223" s="7"/>
      <c r="F223" s="1"/>
      <c r="G223" s="1"/>
      <c r="H223" s="1"/>
      <c r="L223" s="1"/>
      <c r="M223" s="1"/>
      <c r="N223" s="1"/>
    </row>
  </sheetData>
  <sortState ref="B12:K121">
    <sortCondition ref="C12:C121"/>
  </sortState>
  <mergeCells count="8">
    <mergeCell ref="C186:E186"/>
    <mergeCell ref="G186:H186"/>
    <mergeCell ref="B7:K7"/>
    <mergeCell ref="B8:K8"/>
    <mergeCell ref="B9:K9"/>
    <mergeCell ref="C185:E185"/>
    <mergeCell ref="G185:H185"/>
    <mergeCell ref="B181:E181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Jorge Luis García</cp:lastModifiedBy>
  <cp:lastPrinted>2023-10-19T19:02:19Z</cp:lastPrinted>
  <dcterms:created xsi:type="dcterms:W3CDTF">2023-05-10T12:41:08Z</dcterms:created>
  <dcterms:modified xsi:type="dcterms:W3CDTF">2023-10-20T16:51:49Z</dcterms:modified>
</cp:coreProperties>
</file>