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Agosto/"/>
    </mc:Choice>
  </mc:AlternateContent>
  <xr:revisionPtr revIDLastSave="0" documentId="8_{96A41E20-2977-406A-B560-A9C1D88218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OSTO 2024" sheetId="1" r:id="rId1"/>
  </sheets>
  <definedNames>
    <definedName name="_xlnm._FilterDatabase" localSheetId="0" hidden="1">'AGOSTO 2024'!$A$10:$N$10</definedName>
    <definedName name="_xlnm.Print_Area" localSheetId="0">'AGOSTO 2024'!$B$1:$K$86</definedName>
    <definedName name="_xlnm.Print_Titles" localSheetId="0">'AGOSTO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G81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 l="1"/>
</calcChain>
</file>

<file path=xl/sharedStrings.xml><?xml version="1.0" encoding="utf-8"?>
<sst xmlns="http://schemas.openxmlformats.org/spreadsheetml/2006/main" count="367" uniqueCount="245">
  <si>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</si>
  <si>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</si>
  <si>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</si>
  <si>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</si>
  <si>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</si>
  <si>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</si>
  <si>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</si>
  <si>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</si>
  <si>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</si>
  <si>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</si>
  <si>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</si>
  <si>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</si>
  <si>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</si>
  <si>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</si>
  <si>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</si>
  <si>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</si>
  <si>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</si>
  <si>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</si>
  <si>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</si>
  <si>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</si>
  <si>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</si>
  <si>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130157482</t>
  </si>
  <si>
    <t>101821248</t>
  </si>
  <si>
    <t>EXCEL CONSULTING,SRL</t>
  </si>
  <si>
    <t>Enc.Division Contabilidad</t>
  </si>
  <si>
    <t>401007479</t>
  </si>
  <si>
    <t>401007452</t>
  </si>
  <si>
    <t>AYUNTAMIENTO DEL DISTRITO NACIONAL</t>
  </si>
  <si>
    <t>INAPA</t>
  </si>
  <si>
    <t>101503939</t>
  </si>
  <si>
    <t>131252451</t>
  </si>
  <si>
    <t>AGUA PLANETA AZUL,S.A</t>
  </si>
  <si>
    <t>URBANVOLT SOLUTION SRL</t>
  </si>
  <si>
    <t>RNC/CED.</t>
  </si>
  <si>
    <t>430019501</t>
  </si>
  <si>
    <t>OFICINA GUB DE TEC DE LA INF Y COM</t>
  </si>
  <si>
    <t>402002364</t>
  </si>
  <si>
    <t>00100029503</t>
  </si>
  <si>
    <t>430096326</t>
  </si>
  <si>
    <t>130395209</t>
  </si>
  <si>
    <t>04800495279</t>
  </si>
  <si>
    <t>131399096</t>
  </si>
  <si>
    <t>Ayuntamiento Municipio de Santiago</t>
  </si>
  <si>
    <t>BRUNO EMIGDIO CALDERON TRONCOSO</t>
  </si>
  <si>
    <t>FENATRAZONAS</t>
  </si>
  <si>
    <t>TRASERMUL  C POR A</t>
  </si>
  <si>
    <t>YGNACIO HERNANDEZ HICIANO</t>
  </si>
  <si>
    <t>SERLINE INVESTMENTS,SRL</t>
  </si>
  <si>
    <t>132620429</t>
  </si>
  <si>
    <t>401037272</t>
  </si>
  <si>
    <t>132075366</t>
  </si>
  <si>
    <t>101157216</t>
  </si>
  <si>
    <t>AGENCIA MULTIMEDIOS SOCIEDAD DE LA INFORMACION,SRL</t>
  </si>
  <si>
    <t>CAASD</t>
  </si>
  <si>
    <t>EXPERT CLEANER SQE,SRL</t>
  </si>
  <si>
    <t>APARTA HOTEL PLAZA NACO,SRL</t>
  </si>
  <si>
    <t>B1500000145</t>
  </si>
  <si>
    <t>B1500000188</t>
  </si>
  <si>
    <t>B1500000090</t>
  </si>
  <si>
    <t>101820217</t>
  </si>
  <si>
    <t>132260813</t>
  </si>
  <si>
    <t>101019921</t>
  </si>
  <si>
    <t>124027489</t>
  </si>
  <si>
    <t>401514682</t>
  </si>
  <si>
    <t>131867189</t>
  </si>
  <si>
    <t>EDEESTE</t>
  </si>
  <si>
    <t>SRI DOMINICANA,SRL</t>
  </si>
  <si>
    <t>CENTRO CUESTA NACIONAL,SAS</t>
  </si>
  <si>
    <t>CYFRAS CONSULTORES,SRL</t>
  </si>
  <si>
    <t>Consejo Nac. Seguridad Social</t>
  </si>
  <si>
    <t>JCP SERVICIOS DE PROTECCION CONTRA INCENDIOS,SRL</t>
  </si>
  <si>
    <t>SERVICIO DE PUBLICIDAD,JUN/24</t>
  </si>
  <si>
    <t>AGUA P/ CONSUMO HUMANO</t>
  </si>
  <si>
    <t>B1500000186</t>
  </si>
  <si>
    <t>B1500000213</t>
  </si>
  <si>
    <t>B1500342019</t>
  </si>
  <si>
    <t>B1500000310</t>
  </si>
  <si>
    <t>B1500000040</t>
  </si>
  <si>
    <t>B1500544361</t>
  </si>
  <si>
    <t>B1500544362</t>
  </si>
  <si>
    <t>B1500544364</t>
  </si>
  <si>
    <t>B1500544363</t>
  </si>
  <si>
    <t>B1500544365</t>
  </si>
  <si>
    <t>B1500012240</t>
  </si>
  <si>
    <t>B1500000158</t>
  </si>
  <si>
    <t>B1500444975</t>
  </si>
  <si>
    <t>E450000000018</t>
  </si>
  <si>
    <t>B1500000070</t>
  </si>
  <si>
    <t>B1500000160</t>
  </si>
  <si>
    <t>B1500000159</t>
  </si>
  <si>
    <t>B1500002792</t>
  </si>
  <si>
    <t>B1500000346</t>
  </si>
  <si>
    <t>B1500003126</t>
  </si>
  <si>
    <t>B1500000030</t>
  </si>
  <si>
    <t>B1500000712</t>
  </si>
  <si>
    <t>B1500439742</t>
  </si>
  <si>
    <t>B1500439745</t>
  </si>
  <si>
    <t>B1500000609</t>
  </si>
  <si>
    <t>B1500000615</t>
  </si>
  <si>
    <t>B1500184666</t>
  </si>
  <si>
    <t>B1500184919</t>
  </si>
  <si>
    <t>B1500184930</t>
  </si>
  <si>
    <t>B1500185033</t>
  </si>
  <si>
    <t>B1500183426</t>
  </si>
  <si>
    <t>B1500183483</t>
  </si>
  <si>
    <t>B1500054594</t>
  </si>
  <si>
    <t>B1500054806</t>
  </si>
  <si>
    <t>B1500006733</t>
  </si>
  <si>
    <t>B1500000171</t>
  </si>
  <si>
    <t>B1500324466</t>
  </si>
  <si>
    <t>B1500146119</t>
  </si>
  <si>
    <t>B1500146317</t>
  </si>
  <si>
    <t>B1500146347</t>
  </si>
  <si>
    <t>B1500204399</t>
  </si>
  <si>
    <t>B1500000098</t>
  </si>
  <si>
    <t>B1500000440</t>
  </si>
  <si>
    <t>B1500000005</t>
  </si>
  <si>
    <t>B1500000075</t>
  </si>
  <si>
    <t>B1500033694</t>
  </si>
  <si>
    <t>B1500450676</t>
  </si>
  <si>
    <t>B1500001985</t>
  </si>
  <si>
    <t>B1500001982</t>
  </si>
  <si>
    <t>B1500000089</t>
  </si>
  <si>
    <t>B1500000168</t>
  </si>
  <si>
    <t>B1500000517</t>
  </si>
  <si>
    <t>B1500000518</t>
  </si>
  <si>
    <t>B1500000935</t>
  </si>
  <si>
    <t>B1500000243</t>
  </si>
  <si>
    <t>B1300000069</t>
  </si>
  <si>
    <t>B1500000016</t>
  </si>
  <si>
    <t>B1500000136</t>
  </si>
  <si>
    <t>B1500000007</t>
  </si>
  <si>
    <t>E450000001224</t>
  </si>
  <si>
    <t>E450000001225</t>
  </si>
  <si>
    <t>E450000001227</t>
  </si>
  <si>
    <t>B1500002948</t>
  </si>
  <si>
    <t>B1500002947</t>
  </si>
  <si>
    <t>B1500000421</t>
  </si>
  <si>
    <t>B1500000259</t>
  </si>
  <si>
    <t>130789932</t>
  </si>
  <si>
    <t>101890444</t>
  </si>
  <si>
    <t>132259106</t>
  </si>
  <si>
    <t>130189455</t>
  </si>
  <si>
    <t>132368835</t>
  </si>
  <si>
    <t>401516454</t>
  </si>
  <si>
    <t>101821256</t>
  </si>
  <si>
    <t>101069912</t>
  </si>
  <si>
    <t>101863706</t>
  </si>
  <si>
    <t>131848087</t>
  </si>
  <si>
    <t>101604654</t>
  </si>
  <si>
    <t>132510542</t>
  </si>
  <si>
    <t>131804748</t>
  </si>
  <si>
    <t>430128317</t>
  </si>
  <si>
    <t>131165265</t>
  </si>
  <si>
    <t>132001931</t>
  </si>
  <si>
    <t>132918983</t>
  </si>
  <si>
    <t>101874503</t>
  </si>
  <si>
    <t>130120943</t>
  </si>
  <si>
    <t>130713928</t>
  </si>
  <si>
    <t>EKIPAR KM,SRL</t>
  </si>
  <si>
    <t>TEKKNOWLOGIC DOMINICANA, S.R.L</t>
  </si>
  <si>
    <t>JERAM INVESTMENT SRL</t>
  </si>
  <si>
    <t>SIGMATEC,SRL</t>
  </si>
  <si>
    <t>DREAM LAB, SRL</t>
  </si>
  <si>
    <t>SEGURO NACIONAL DE SALUD</t>
  </si>
  <si>
    <t>EDENORTE DOMINICANA, S.A</t>
  </si>
  <si>
    <t>MAPFRE BHD COMPAÑIA DE SEGUROS,S.A</t>
  </si>
  <si>
    <t>JARDIN ILUSIONES, SRL</t>
  </si>
  <si>
    <t>GRUPO RETMOX, SRL</t>
  </si>
  <si>
    <t>RADIO CADENA COMERCIAL SRL</t>
  </si>
  <si>
    <t>DE PENA FBC IMPRESION Y CONFECCIONESSRL</t>
  </si>
  <si>
    <t>INKCORP DOMINICANA,SRL</t>
  </si>
  <si>
    <t>INSTITUTO DOMINICANO PARA LA CALIDAD</t>
  </si>
  <si>
    <t>TCO NETWORKING,SRL</t>
  </si>
  <si>
    <t>AR SAFE CLEAN,SRL</t>
  </si>
  <si>
    <t>DOMPAD MEDIASTRATEGY SRL</t>
  </si>
  <si>
    <t>Seguros Reservas</t>
  </si>
  <si>
    <t>VICTOR GARCIA AIRE ACONDICIONADO, SRL</t>
  </si>
  <si>
    <t>MUDANZAS DOMINICANAS,SRL</t>
  </si>
  <si>
    <t>COMPRA SUMINISTRODE OFICINAS</t>
  </si>
  <si>
    <t>SERVICIO DE CAPACITACION</t>
  </si>
  <si>
    <t>COMPRA SUMINISTRO Y UTILES DE COCINA</t>
  </si>
  <si>
    <t>ALMACEN,08/06 AL 09/07/2024</t>
  </si>
  <si>
    <t>DIPLOMADO GESTION DE PROYECTOS</t>
  </si>
  <si>
    <t>PUCHERO DE FLORES</t>
  </si>
  <si>
    <t>ENERGIA ELECTRICA A/C TORRE SEG. SOCIAL</t>
  </si>
  <si>
    <t>ENERGIA ELECTRICA OFIC.PISO 11, LA CUMBRE</t>
  </si>
  <si>
    <t>ENERGIA ELECTRICA OFICINA CMN-0</t>
  </si>
  <si>
    <t>ENERGIA ELECTRICA OFICINAS CNSS</t>
  </si>
  <si>
    <t>ENERGIA ELECTRICA OFICINAS CMR-I</t>
  </si>
  <si>
    <t>SFS COMPLEMENT. AGO/2024</t>
  </si>
  <si>
    <t>EVAL. DCITAMEN Y MOVILIDAD,JUN</t>
  </si>
  <si>
    <t>SERV. ELECT. CMR-II,05/6-05/7</t>
  </si>
  <si>
    <t>SEGURO VIDA EMPL.AGO/2024</t>
  </si>
  <si>
    <t>ALQ. LOCAL OFICINAS, AGO/2024</t>
  </si>
  <si>
    <t>SERV. JARDINERIA, MARZO/24</t>
  </si>
  <si>
    <t>SERV. JARDINERIA, JULIO/24</t>
  </si>
  <si>
    <t>ARREGLO DE FLORES</t>
  </si>
  <si>
    <t>SERV. INTERNET, AGO/2024</t>
  </si>
  <si>
    <t>ALQ. ESPACIO PUNTO GOB. JUL/24</t>
  </si>
  <si>
    <t>MANT. ASCENSORES TORRE SS</t>
  </si>
  <si>
    <t>SERV. DE ALMACENAJE, JUL/24</t>
  </si>
  <si>
    <t>CMR-II,01/05 AL 06/05/2024</t>
  </si>
  <si>
    <t>LOCAL CMR-II,06/05 AL 05/06/24</t>
  </si>
  <si>
    <t>SERVICIO FUMIGACION CNSS JUN</t>
  </si>
  <si>
    <t>SERV.FUMGACION JULIO,2024</t>
  </si>
  <si>
    <t>COMPRA AGUA,22/07/2024</t>
  </si>
  <si>
    <t>COMPRA AGUA 22/07/2024</t>
  </si>
  <si>
    <t>COMPRA DE AGUA,29/07/2024</t>
  </si>
  <si>
    <t>RECOGIDA LOCAL ALMACEN,AGO24</t>
  </si>
  <si>
    <t>RECOGIDA TORRE SS.,AGO/24</t>
  </si>
  <si>
    <t>RECOGIDA BASURA CMR-II,AGO/24</t>
  </si>
  <si>
    <t>LIMPIENZA PROFUNDA OFICINAS CNSS</t>
  </si>
  <si>
    <t>AGUA Y ALCANT.CMR-I,JUL/2024</t>
  </si>
  <si>
    <t>AGUA Y ALCANT.ALAMCEN,AGO/24</t>
  </si>
  <si>
    <t>AGUA DE POZO TORRE SS,AGO/24</t>
  </si>
  <si>
    <t>AGUA Y ALCANT.TORRE SS.AGO/24</t>
  </si>
  <si>
    <t>COMPRA COMESTIBLES PARA USO CNSS</t>
  </si>
  <si>
    <t>ALQ. PARQUEOS P/EMPL.AGO/2024</t>
  </si>
  <si>
    <t>SERV. PUBLIDAD,JULIO 2024</t>
  </si>
  <si>
    <t>SERV. PUBLICIDAD JULIO,2024</t>
  </si>
  <si>
    <t>ALQ. LOCAL ALMAC. ARCHIVO,JUL/24</t>
  </si>
  <si>
    <t>SERVICIO PUBLICIDAD JULIO,2024</t>
  </si>
  <si>
    <t>ALQ.LOCAL OFICINA CMN-O,AGO/24</t>
  </si>
  <si>
    <t>AGUA Y ALCANT.CMR-II,27/6-30/7</t>
  </si>
  <si>
    <t>CMR-05/07 AL /02/08/2024</t>
  </si>
  <si>
    <t>SERVICIO DE PUBLICIDAD,JUL/24</t>
  </si>
  <si>
    <t>UNIFORMES P/COLABORADORES CNSS</t>
  </si>
  <si>
    <t>CONFECCION E UNIFORMES P/ADM</t>
  </si>
  <si>
    <t>SERV. DE REPARACIO IMPRESORA</t>
  </si>
  <si>
    <t>CERTIFICACION ISO</t>
  </si>
  <si>
    <t>RENOV.LICENCIAS INFORMATICAS</t>
  </si>
  <si>
    <t>SER. PUBLICIDAD,JUL/2024</t>
  </si>
  <si>
    <t>REPOSICION CHICA CHICA CMR-1</t>
  </si>
  <si>
    <t>LIMPIEZA PROFUNADA PISO II</t>
  </si>
  <si>
    <t>SERVICIO PUBLICIDAD,JUL/2024</t>
  </si>
  <si>
    <t>POLIZA 2-2-201-0064160,2024-25</t>
  </si>
  <si>
    <t>POLIZA 2-2-801-0048960,2024-25</t>
  </si>
  <si>
    <t>POLIZA 2-2-802-0048962,2024-25</t>
  </si>
  <si>
    <t>PIEZAS P/ CONDENSADOR DE AIRE</t>
  </si>
  <si>
    <t>GAS REFIGERANTE</t>
  </si>
  <si>
    <t>SERVICIO DE TRANSORTE</t>
  </si>
  <si>
    <t>SISTEMA DETENCION CONTROL INCE</t>
  </si>
  <si>
    <t>Informe mensual de Pagos a suplidores al 31 de Agosto 2024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</si>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</sst>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123"/>
  <sheetViews>
    <sheetView showGridLines="0" tabSelected="1" view="pageBreakPreview" topLeftCell="A62" zoomScaleNormal="112" zoomScaleSheetLayoutView="100" workbookViewId="0">
      <selection activeCell="E91" sqref="E91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9.6640625" style="4" bestFit="1" customWidth="1"/>
    <col min="4" max="4" width="12.109375" style="4" bestFit="1" customWidth="1"/>
    <col min="5" max="5" width="54.88671875" style="5" bestFit="1" customWidth="1"/>
    <col min="6" max="6" width="40.10937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2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2"/>
    </row>
    <row r="8" spans="2:12" x14ac:dyDescent="0.3">
      <c r="B8" s="33" t="s">
        <v>243</v>
      </c>
      <c r="C8" s="33"/>
      <c r="D8" s="33"/>
      <c r="E8" s="33"/>
      <c r="F8" s="33"/>
      <c r="G8" s="33"/>
      <c r="H8" s="33"/>
      <c r="I8" s="33"/>
      <c r="J8" s="33"/>
      <c r="K8" s="33"/>
    </row>
    <row r="9" spans="2:12" x14ac:dyDescent="0.3"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</row>
    <row r="10" spans="2:12" s="3" customFormat="1" ht="28.8" x14ac:dyDescent="0.3">
      <c r="B10" s="13" t="s">
        <v>2</v>
      </c>
      <c r="C10" s="14" t="s">
        <v>3</v>
      </c>
      <c r="D10" s="14" t="s">
        <v>33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56</v>
      </c>
      <c r="C11" s="23">
        <v>45505</v>
      </c>
      <c r="D11" s="22" t="s">
        <v>139</v>
      </c>
      <c r="E11" s="22" t="s">
        <v>159</v>
      </c>
      <c r="F11" s="22" t="s">
        <v>179</v>
      </c>
      <c r="G11" s="24">
        <v>161612.79999999999</v>
      </c>
      <c r="H11" s="24">
        <v>161612.79999999999</v>
      </c>
      <c r="I11" s="25">
        <f>+G11-H11</f>
        <v>0</v>
      </c>
      <c r="J11" s="26">
        <v>45535</v>
      </c>
      <c r="K11" s="27" t="s">
        <v>11</v>
      </c>
    </row>
    <row r="12" spans="2:12" x14ac:dyDescent="0.3">
      <c r="B12" s="22" t="s">
        <v>73</v>
      </c>
      <c r="C12" s="23">
        <v>45505</v>
      </c>
      <c r="D12" s="22" t="s">
        <v>140</v>
      </c>
      <c r="E12" s="22" t="s">
        <v>160</v>
      </c>
      <c r="F12" s="22" t="s">
        <v>180</v>
      </c>
      <c r="G12" s="24">
        <v>181660.5</v>
      </c>
      <c r="H12" s="24">
        <v>181660.5</v>
      </c>
      <c r="I12" s="18">
        <f>+G12-H12</f>
        <v>0</v>
      </c>
      <c r="J12" s="26">
        <v>45535</v>
      </c>
      <c r="K12" s="19" t="s">
        <v>11</v>
      </c>
    </row>
    <row r="13" spans="2:12" x14ac:dyDescent="0.3">
      <c r="B13" s="22" t="s">
        <v>74</v>
      </c>
      <c r="C13" s="23">
        <v>45506</v>
      </c>
      <c r="D13" s="22" t="s">
        <v>141</v>
      </c>
      <c r="E13" s="22" t="s">
        <v>161</v>
      </c>
      <c r="F13" s="22" t="s">
        <v>181</v>
      </c>
      <c r="G13" s="24">
        <v>231999.9</v>
      </c>
      <c r="H13" s="24">
        <v>231999.9</v>
      </c>
      <c r="I13" s="18">
        <f t="shared" ref="I13:I80" si="0">+G13-H13</f>
        <v>0</v>
      </c>
      <c r="J13" s="26">
        <v>45535</v>
      </c>
      <c r="K13" s="19" t="s">
        <v>11</v>
      </c>
    </row>
    <row r="14" spans="2:12" x14ac:dyDescent="0.3">
      <c r="B14" s="22" t="s">
        <v>75</v>
      </c>
      <c r="C14" s="23">
        <f>DATE(2024,8,5)</f>
        <v>45509</v>
      </c>
      <c r="D14" s="22" t="s">
        <v>59</v>
      </c>
      <c r="E14" s="22" t="s">
        <v>65</v>
      </c>
      <c r="F14" s="22" t="s">
        <v>182</v>
      </c>
      <c r="G14" s="24">
        <v>462.22</v>
      </c>
      <c r="H14" s="24">
        <v>462.22</v>
      </c>
      <c r="I14" s="18">
        <f t="shared" si="0"/>
        <v>0</v>
      </c>
      <c r="J14" s="26">
        <v>45535</v>
      </c>
      <c r="K14" s="27" t="s">
        <v>11</v>
      </c>
    </row>
    <row r="15" spans="2:12" x14ac:dyDescent="0.3">
      <c r="B15" s="22" t="s">
        <v>76</v>
      </c>
      <c r="C15" s="23">
        <f>DATE(2024,8,5)</f>
        <v>45509</v>
      </c>
      <c r="D15" s="22" t="s">
        <v>142</v>
      </c>
      <c r="E15" s="22" t="s">
        <v>162</v>
      </c>
      <c r="F15" s="22" t="s">
        <v>183</v>
      </c>
      <c r="G15" s="24">
        <v>14000</v>
      </c>
      <c r="H15" s="24">
        <v>14000</v>
      </c>
      <c r="I15" s="18">
        <f t="shared" si="0"/>
        <v>0</v>
      </c>
      <c r="J15" s="26">
        <v>45535</v>
      </c>
      <c r="K15" s="19" t="s">
        <v>11</v>
      </c>
    </row>
    <row r="16" spans="2:12" x14ac:dyDescent="0.3">
      <c r="B16" s="22" t="s">
        <v>77</v>
      </c>
      <c r="C16" s="23">
        <f t="shared" ref="C16:C22" si="1">DATE(2024,8,6)</f>
        <v>45510</v>
      </c>
      <c r="D16" s="22" t="s">
        <v>143</v>
      </c>
      <c r="E16" s="22" t="s">
        <v>163</v>
      </c>
      <c r="F16" s="22" t="s">
        <v>184</v>
      </c>
      <c r="G16" s="24">
        <v>69738</v>
      </c>
      <c r="H16" s="24">
        <v>69738</v>
      </c>
      <c r="I16" s="18">
        <f t="shared" si="0"/>
        <v>0</v>
      </c>
      <c r="J16" s="26">
        <v>45535</v>
      </c>
      <c r="K16" s="19" t="s">
        <v>11</v>
      </c>
    </row>
    <row r="17" spans="2:11" x14ac:dyDescent="0.3">
      <c r="B17" s="22" t="s">
        <v>78</v>
      </c>
      <c r="C17" s="23">
        <f t="shared" si="1"/>
        <v>45510</v>
      </c>
      <c r="D17" s="22" t="s">
        <v>22</v>
      </c>
      <c r="E17" s="22" t="s">
        <v>20</v>
      </c>
      <c r="F17" s="22" t="s">
        <v>185</v>
      </c>
      <c r="G17" s="24">
        <v>366613.62</v>
      </c>
      <c r="H17" s="24">
        <v>366613.62</v>
      </c>
      <c r="I17" s="18">
        <f t="shared" si="0"/>
        <v>0</v>
      </c>
      <c r="J17" s="26">
        <v>45535</v>
      </c>
      <c r="K17" s="27" t="s">
        <v>11</v>
      </c>
    </row>
    <row r="18" spans="2:11" x14ac:dyDescent="0.3">
      <c r="B18" s="22" t="s">
        <v>79</v>
      </c>
      <c r="C18" s="23">
        <f t="shared" si="1"/>
        <v>45510</v>
      </c>
      <c r="D18" s="22" t="s">
        <v>22</v>
      </c>
      <c r="E18" s="22" t="s">
        <v>20</v>
      </c>
      <c r="F18" s="22" t="s">
        <v>186</v>
      </c>
      <c r="G18" s="24">
        <v>221294.57</v>
      </c>
      <c r="H18" s="24">
        <v>221294.57</v>
      </c>
      <c r="I18" s="18">
        <f t="shared" si="0"/>
        <v>0</v>
      </c>
      <c r="J18" s="26">
        <v>45535</v>
      </c>
      <c r="K18" s="19" t="s">
        <v>11</v>
      </c>
    </row>
    <row r="19" spans="2:11" x14ac:dyDescent="0.3">
      <c r="B19" s="22" t="s">
        <v>80</v>
      </c>
      <c r="C19" s="23">
        <f t="shared" si="1"/>
        <v>45510</v>
      </c>
      <c r="D19" s="22" t="s">
        <v>22</v>
      </c>
      <c r="E19" s="22" t="s">
        <v>20</v>
      </c>
      <c r="F19" s="22" t="s">
        <v>187</v>
      </c>
      <c r="G19" s="24">
        <v>79956.23</v>
      </c>
      <c r="H19" s="24">
        <v>79956.23</v>
      </c>
      <c r="I19" s="18">
        <f t="shared" si="0"/>
        <v>0</v>
      </c>
      <c r="J19" s="26">
        <v>45535</v>
      </c>
      <c r="K19" s="19" t="s">
        <v>11</v>
      </c>
    </row>
    <row r="20" spans="2:11" x14ac:dyDescent="0.3">
      <c r="B20" s="22" t="s">
        <v>81</v>
      </c>
      <c r="C20" s="23">
        <f t="shared" si="1"/>
        <v>45510</v>
      </c>
      <c r="D20" s="22" t="s">
        <v>22</v>
      </c>
      <c r="E20" s="22" t="s">
        <v>20</v>
      </c>
      <c r="F20" s="22" t="s">
        <v>188</v>
      </c>
      <c r="G20" s="24">
        <v>184581.76000000001</v>
      </c>
      <c r="H20" s="24">
        <v>184581.76000000001</v>
      </c>
      <c r="I20" s="18">
        <f t="shared" si="0"/>
        <v>0</v>
      </c>
      <c r="J20" s="26">
        <v>45535</v>
      </c>
      <c r="K20" s="27" t="s">
        <v>11</v>
      </c>
    </row>
    <row r="21" spans="2:11" x14ac:dyDescent="0.3">
      <c r="B21" s="22" t="s">
        <v>82</v>
      </c>
      <c r="C21" s="23">
        <f t="shared" si="1"/>
        <v>45510</v>
      </c>
      <c r="D21" s="22" t="s">
        <v>22</v>
      </c>
      <c r="E21" s="22" t="s">
        <v>20</v>
      </c>
      <c r="F21" s="22" t="s">
        <v>189</v>
      </c>
      <c r="G21" s="24">
        <v>2046.9</v>
      </c>
      <c r="H21" s="24">
        <v>2046.9</v>
      </c>
      <c r="I21" s="18">
        <f t="shared" si="0"/>
        <v>0</v>
      </c>
      <c r="J21" s="26">
        <v>45535</v>
      </c>
      <c r="K21" s="19" t="s">
        <v>11</v>
      </c>
    </row>
    <row r="22" spans="2:11" x14ac:dyDescent="0.3">
      <c r="B22" s="22" t="s">
        <v>83</v>
      </c>
      <c r="C22" s="23">
        <f t="shared" si="1"/>
        <v>45510</v>
      </c>
      <c r="D22" s="22" t="s">
        <v>144</v>
      </c>
      <c r="E22" s="22" t="s">
        <v>164</v>
      </c>
      <c r="F22" s="22" t="s">
        <v>190</v>
      </c>
      <c r="G22" s="24">
        <v>367645.2</v>
      </c>
      <c r="H22" s="24">
        <v>367645.2</v>
      </c>
      <c r="I22" s="18">
        <f t="shared" si="0"/>
        <v>0</v>
      </c>
      <c r="J22" s="26">
        <v>45535</v>
      </c>
      <c r="K22" s="19" t="s">
        <v>11</v>
      </c>
    </row>
    <row r="23" spans="2:11" x14ac:dyDescent="0.3">
      <c r="B23" s="22" t="s">
        <v>84</v>
      </c>
      <c r="C23" s="23">
        <f>DATE(2024,8,7)</f>
        <v>45511</v>
      </c>
      <c r="D23" s="22" t="s">
        <v>37</v>
      </c>
      <c r="E23" s="22" t="s">
        <v>43</v>
      </c>
      <c r="F23" s="22" t="s">
        <v>191</v>
      </c>
      <c r="G23" s="24">
        <v>23750</v>
      </c>
      <c r="H23" s="24">
        <v>23750</v>
      </c>
      <c r="I23" s="18">
        <f t="shared" si="0"/>
        <v>0</v>
      </c>
      <c r="J23" s="26">
        <v>45535</v>
      </c>
      <c r="K23" s="27" t="s">
        <v>11</v>
      </c>
    </row>
    <row r="24" spans="2:11" x14ac:dyDescent="0.3">
      <c r="B24" s="22" t="s">
        <v>85</v>
      </c>
      <c r="C24" s="23">
        <f>DATE(2024,8,7)</f>
        <v>45511</v>
      </c>
      <c r="D24" s="22" t="s">
        <v>145</v>
      </c>
      <c r="E24" s="22" t="s">
        <v>165</v>
      </c>
      <c r="F24" s="22" t="s">
        <v>192</v>
      </c>
      <c r="G24" s="24">
        <v>12005.06</v>
      </c>
      <c r="H24" s="24">
        <v>12005.06</v>
      </c>
      <c r="I24" s="18">
        <f t="shared" si="0"/>
        <v>0</v>
      </c>
      <c r="J24" s="26">
        <v>45535</v>
      </c>
      <c r="K24" s="19" t="s">
        <v>11</v>
      </c>
    </row>
    <row r="25" spans="2:11" x14ac:dyDescent="0.3">
      <c r="B25" s="22" t="s">
        <v>86</v>
      </c>
      <c r="C25" s="23">
        <f>DATE(2024,8,7)</f>
        <v>45511</v>
      </c>
      <c r="D25" s="22" t="s">
        <v>146</v>
      </c>
      <c r="E25" s="22" t="s">
        <v>166</v>
      </c>
      <c r="F25" s="22" t="s">
        <v>193</v>
      </c>
      <c r="G25" s="24">
        <v>65903.929999999993</v>
      </c>
      <c r="H25" s="24">
        <v>65903.929999999993</v>
      </c>
      <c r="I25" s="18">
        <f t="shared" si="0"/>
        <v>0</v>
      </c>
      <c r="J25" s="26">
        <v>45535</v>
      </c>
      <c r="K25" s="19" t="s">
        <v>11</v>
      </c>
    </row>
    <row r="26" spans="2:11" x14ac:dyDescent="0.3">
      <c r="B26" s="22" t="s">
        <v>87</v>
      </c>
      <c r="C26" s="23">
        <f t="shared" ref="C26:C33" si="2">DATE(2024,8,8)</f>
        <v>45512</v>
      </c>
      <c r="D26" s="22" t="s">
        <v>51</v>
      </c>
      <c r="E26" s="22" t="s">
        <v>55</v>
      </c>
      <c r="F26" s="22" t="s">
        <v>194</v>
      </c>
      <c r="G26" s="24">
        <v>681818.75</v>
      </c>
      <c r="H26" s="24">
        <v>681818.75</v>
      </c>
      <c r="I26" s="18">
        <f t="shared" si="0"/>
        <v>0</v>
      </c>
      <c r="J26" s="26">
        <v>45535</v>
      </c>
      <c r="K26" s="27" t="s">
        <v>11</v>
      </c>
    </row>
    <row r="27" spans="2:11" x14ac:dyDescent="0.3">
      <c r="B27" s="22" t="s">
        <v>88</v>
      </c>
      <c r="C27" s="23">
        <f t="shared" si="2"/>
        <v>45512</v>
      </c>
      <c r="D27" s="22" t="s">
        <v>50</v>
      </c>
      <c r="E27" s="22" t="s">
        <v>54</v>
      </c>
      <c r="F27" s="22" t="s">
        <v>195</v>
      </c>
      <c r="G27" s="24">
        <v>8260</v>
      </c>
      <c r="H27" s="24">
        <v>8260</v>
      </c>
      <c r="I27" s="18">
        <f t="shared" si="0"/>
        <v>0</v>
      </c>
      <c r="J27" s="26">
        <v>45535</v>
      </c>
      <c r="K27" s="19" t="s">
        <v>11</v>
      </c>
    </row>
    <row r="28" spans="2:11" x14ac:dyDescent="0.3">
      <c r="B28" s="22" t="s">
        <v>89</v>
      </c>
      <c r="C28" s="23">
        <f t="shared" si="2"/>
        <v>45512</v>
      </c>
      <c r="D28" s="22" t="s">
        <v>50</v>
      </c>
      <c r="E28" s="22" t="s">
        <v>54</v>
      </c>
      <c r="F28" s="22" t="s">
        <v>196</v>
      </c>
      <c r="G28" s="24">
        <v>8260</v>
      </c>
      <c r="H28" s="24">
        <v>8260</v>
      </c>
      <c r="I28" s="18">
        <f t="shared" si="0"/>
        <v>0</v>
      </c>
      <c r="J28" s="26">
        <v>45535</v>
      </c>
      <c r="K28" s="19" t="s">
        <v>11</v>
      </c>
    </row>
    <row r="29" spans="2:11" x14ac:dyDescent="0.3">
      <c r="B29" s="22" t="s">
        <v>90</v>
      </c>
      <c r="C29" s="23">
        <f t="shared" si="2"/>
        <v>45512</v>
      </c>
      <c r="D29" s="22" t="s">
        <v>147</v>
      </c>
      <c r="E29" s="22" t="s">
        <v>167</v>
      </c>
      <c r="F29" s="22" t="s">
        <v>197</v>
      </c>
      <c r="G29" s="24">
        <v>18054</v>
      </c>
      <c r="H29" s="24">
        <v>18054</v>
      </c>
      <c r="I29" s="18">
        <f t="shared" si="0"/>
        <v>0</v>
      </c>
      <c r="J29" s="26">
        <v>45535</v>
      </c>
      <c r="K29" s="27" t="s">
        <v>11</v>
      </c>
    </row>
    <row r="30" spans="2:11" x14ac:dyDescent="0.3">
      <c r="B30" s="22" t="s">
        <v>91</v>
      </c>
      <c r="C30" s="23">
        <f t="shared" si="2"/>
        <v>45512</v>
      </c>
      <c r="D30" s="22" t="s">
        <v>15</v>
      </c>
      <c r="E30" s="22" t="s">
        <v>18</v>
      </c>
      <c r="F30" s="22" t="s">
        <v>198</v>
      </c>
      <c r="G30" s="24">
        <v>258321.65</v>
      </c>
      <c r="H30" s="24">
        <v>258321.65</v>
      </c>
      <c r="I30" s="18">
        <f t="shared" si="0"/>
        <v>0</v>
      </c>
      <c r="J30" s="26">
        <v>45535</v>
      </c>
      <c r="K30" s="19" t="s">
        <v>11</v>
      </c>
    </row>
    <row r="31" spans="2:11" x14ac:dyDescent="0.3">
      <c r="B31" s="22" t="s">
        <v>92</v>
      </c>
      <c r="C31" s="23">
        <f t="shared" si="2"/>
        <v>45512</v>
      </c>
      <c r="D31" s="22" t="s">
        <v>34</v>
      </c>
      <c r="E31" s="22" t="s">
        <v>35</v>
      </c>
      <c r="F31" s="22" t="s">
        <v>199</v>
      </c>
      <c r="G31" s="24">
        <v>38500</v>
      </c>
      <c r="H31" s="24">
        <v>38500</v>
      </c>
      <c r="I31" s="18">
        <f t="shared" si="0"/>
        <v>0</v>
      </c>
      <c r="J31" s="26">
        <v>45535</v>
      </c>
      <c r="K31" s="19" t="s">
        <v>11</v>
      </c>
    </row>
    <row r="32" spans="2:11" x14ac:dyDescent="0.3">
      <c r="B32" s="22" t="s">
        <v>93</v>
      </c>
      <c r="C32" s="23">
        <f t="shared" si="2"/>
        <v>45512</v>
      </c>
      <c r="D32" s="22" t="s">
        <v>60</v>
      </c>
      <c r="E32" s="22" t="s">
        <v>66</v>
      </c>
      <c r="F32" s="22" t="s">
        <v>200</v>
      </c>
      <c r="G32" s="24">
        <v>35596.620000000003</v>
      </c>
      <c r="H32" s="24">
        <v>35596.620000000003</v>
      </c>
      <c r="I32" s="18">
        <f t="shared" si="0"/>
        <v>0</v>
      </c>
      <c r="J32" s="26">
        <v>45535</v>
      </c>
      <c r="K32" s="27" t="s">
        <v>11</v>
      </c>
    </row>
    <row r="33" spans="2:11" x14ac:dyDescent="0.3">
      <c r="B33" s="22" t="s">
        <v>94</v>
      </c>
      <c r="C33" s="23">
        <f t="shared" si="2"/>
        <v>45512</v>
      </c>
      <c r="D33" s="22" t="s">
        <v>30</v>
      </c>
      <c r="E33" s="22" t="s">
        <v>32</v>
      </c>
      <c r="F33" s="22" t="s">
        <v>201</v>
      </c>
      <c r="G33" s="24">
        <v>59187.03</v>
      </c>
      <c r="H33" s="24">
        <v>59187.03</v>
      </c>
      <c r="I33" s="18">
        <f t="shared" si="0"/>
        <v>0</v>
      </c>
      <c r="J33" s="26">
        <v>45535</v>
      </c>
      <c r="K33" s="19" t="s">
        <v>11</v>
      </c>
    </row>
    <row r="34" spans="2:11" x14ac:dyDescent="0.3">
      <c r="B34" s="22" t="s">
        <v>95</v>
      </c>
      <c r="C34" s="23">
        <f>DATE(2024,8,9)</f>
        <v>45513</v>
      </c>
      <c r="D34" s="22" t="s">
        <v>145</v>
      </c>
      <c r="E34" s="22" t="s">
        <v>165</v>
      </c>
      <c r="F34" s="22" t="s">
        <v>202</v>
      </c>
      <c r="G34" s="24">
        <v>1791.65</v>
      </c>
      <c r="H34" s="24">
        <v>1791.65</v>
      </c>
      <c r="I34" s="18">
        <f t="shared" si="0"/>
        <v>0</v>
      </c>
      <c r="J34" s="26">
        <v>45535</v>
      </c>
      <c r="K34" s="19" t="s">
        <v>11</v>
      </c>
    </row>
    <row r="35" spans="2:11" x14ac:dyDescent="0.3">
      <c r="B35" s="22" t="s">
        <v>96</v>
      </c>
      <c r="C35" s="23">
        <f>DATE(2024,8,9)</f>
        <v>45513</v>
      </c>
      <c r="D35" s="22" t="s">
        <v>145</v>
      </c>
      <c r="E35" s="22" t="s">
        <v>165</v>
      </c>
      <c r="F35" s="22" t="s">
        <v>203</v>
      </c>
      <c r="G35" s="24">
        <v>6514</v>
      </c>
      <c r="H35" s="24">
        <v>6514</v>
      </c>
      <c r="I35" s="18">
        <f t="shared" si="0"/>
        <v>0</v>
      </c>
      <c r="J35" s="26">
        <v>45535</v>
      </c>
      <c r="K35" s="27" t="s">
        <v>11</v>
      </c>
    </row>
    <row r="36" spans="2:11" x14ac:dyDescent="0.3">
      <c r="B36" s="22" t="s">
        <v>97</v>
      </c>
      <c r="C36" s="23">
        <f>DATE(2024,8,9)</f>
        <v>45513</v>
      </c>
      <c r="D36" s="22" t="s">
        <v>148</v>
      </c>
      <c r="E36" s="22" t="s">
        <v>168</v>
      </c>
      <c r="F36" s="22" t="s">
        <v>204</v>
      </c>
      <c r="G36" s="24">
        <v>17700</v>
      </c>
      <c r="H36" s="24">
        <v>17700</v>
      </c>
      <c r="I36" s="18">
        <f t="shared" si="0"/>
        <v>0</v>
      </c>
      <c r="J36" s="26">
        <v>45535</v>
      </c>
      <c r="K36" s="19" t="s">
        <v>11</v>
      </c>
    </row>
    <row r="37" spans="2:11" x14ac:dyDescent="0.3">
      <c r="B37" s="22" t="s">
        <v>98</v>
      </c>
      <c r="C37" s="23">
        <f>DATE(2024,8,9)</f>
        <v>45513</v>
      </c>
      <c r="D37" s="22" t="s">
        <v>148</v>
      </c>
      <c r="E37" s="22" t="s">
        <v>168</v>
      </c>
      <c r="F37" s="22" t="s">
        <v>205</v>
      </c>
      <c r="G37" s="24">
        <v>17700</v>
      </c>
      <c r="H37" s="24">
        <v>17700</v>
      </c>
      <c r="I37" s="18">
        <f t="shared" si="0"/>
        <v>0</v>
      </c>
      <c r="J37" s="26">
        <v>45535</v>
      </c>
      <c r="K37" s="19" t="s">
        <v>11</v>
      </c>
    </row>
    <row r="38" spans="2:11" x14ac:dyDescent="0.3">
      <c r="B38" s="22" t="s">
        <v>99</v>
      </c>
      <c r="C38" s="23">
        <f t="shared" ref="C38:C48" si="3">DATE(2024,8,12)</f>
        <v>45516</v>
      </c>
      <c r="D38" s="22" t="s">
        <v>29</v>
      </c>
      <c r="E38" s="22" t="s">
        <v>31</v>
      </c>
      <c r="F38" s="22" t="s">
        <v>72</v>
      </c>
      <c r="G38" s="24">
        <v>2520</v>
      </c>
      <c r="H38" s="24">
        <v>2520</v>
      </c>
      <c r="I38" s="18">
        <f t="shared" si="0"/>
        <v>0</v>
      </c>
      <c r="J38" s="26">
        <v>45535</v>
      </c>
      <c r="K38" s="19" t="s">
        <v>11</v>
      </c>
    </row>
    <row r="39" spans="2:11" x14ac:dyDescent="0.3">
      <c r="B39" s="22" t="s">
        <v>100</v>
      </c>
      <c r="C39" s="23">
        <f t="shared" si="3"/>
        <v>45516</v>
      </c>
      <c r="D39" s="22" t="s">
        <v>29</v>
      </c>
      <c r="E39" s="22" t="s">
        <v>31</v>
      </c>
      <c r="F39" s="22" t="s">
        <v>72</v>
      </c>
      <c r="G39" s="24">
        <v>2280</v>
      </c>
      <c r="H39" s="24">
        <v>2280</v>
      </c>
      <c r="I39" s="18">
        <f t="shared" si="0"/>
        <v>0</v>
      </c>
      <c r="J39" s="26">
        <v>45535</v>
      </c>
      <c r="K39" s="19" t="s">
        <v>11</v>
      </c>
    </row>
    <row r="40" spans="2:11" x14ac:dyDescent="0.3">
      <c r="B40" s="22" t="s">
        <v>101</v>
      </c>
      <c r="C40" s="23">
        <f t="shared" si="3"/>
        <v>45516</v>
      </c>
      <c r="D40" s="22" t="s">
        <v>29</v>
      </c>
      <c r="E40" s="22" t="s">
        <v>31</v>
      </c>
      <c r="F40" s="22" t="s">
        <v>72</v>
      </c>
      <c r="G40" s="24">
        <v>2160</v>
      </c>
      <c r="H40" s="24">
        <v>2160</v>
      </c>
      <c r="I40" s="18">
        <f>+G40-H40</f>
        <v>0</v>
      </c>
      <c r="J40" s="26">
        <v>45535</v>
      </c>
      <c r="K40" s="19" t="s">
        <v>11</v>
      </c>
    </row>
    <row r="41" spans="2:11" x14ac:dyDescent="0.3">
      <c r="B41" s="22" t="s">
        <v>102</v>
      </c>
      <c r="C41" s="23">
        <f t="shared" si="3"/>
        <v>45516</v>
      </c>
      <c r="D41" s="22" t="s">
        <v>29</v>
      </c>
      <c r="E41" s="22" t="s">
        <v>31</v>
      </c>
      <c r="F41" s="22" t="s">
        <v>206</v>
      </c>
      <c r="G41" s="24">
        <v>2340</v>
      </c>
      <c r="H41" s="24">
        <v>2340</v>
      </c>
      <c r="I41" s="18">
        <f>+G41-H41</f>
        <v>0</v>
      </c>
      <c r="J41" s="26">
        <v>45535</v>
      </c>
      <c r="K41" s="19" t="s">
        <v>11</v>
      </c>
    </row>
    <row r="42" spans="2:11" x14ac:dyDescent="0.3">
      <c r="B42" s="22" t="s">
        <v>103</v>
      </c>
      <c r="C42" s="23">
        <f t="shared" si="3"/>
        <v>45516</v>
      </c>
      <c r="D42" s="22" t="s">
        <v>29</v>
      </c>
      <c r="E42" s="22" t="s">
        <v>31</v>
      </c>
      <c r="F42" s="22" t="s">
        <v>207</v>
      </c>
      <c r="G42" s="24">
        <v>8100</v>
      </c>
      <c r="H42" s="24">
        <v>8100</v>
      </c>
      <c r="I42" s="18">
        <f t="shared" si="0"/>
        <v>0</v>
      </c>
      <c r="J42" s="26">
        <v>45535</v>
      </c>
      <c r="K42" s="19" t="s">
        <v>11</v>
      </c>
    </row>
    <row r="43" spans="2:11" x14ac:dyDescent="0.3">
      <c r="B43" s="22" t="s">
        <v>104</v>
      </c>
      <c r="C43" s="23">
        <f t="shared" si="3"/>
        <v>45516</v>
      </c>
      <c r="D43" s="22" t="s">
        <v>29</v>
      </c>
      <c r="E43" s="22" t="s">
        <v>31</v>
      </c>
      <c r="F43" s="22" t="s">
        <v>208</v>
      </c>
      <c r="G43" s="24">
        <v>2460</v>
      </c>
      <c r="H43" s="24">
        <v>2460</v>
      </c>
      <c r="I43" s="18">
        <f t="shared" si="0"/>
        <v>0</v>
      </c>
      <c r="J43" s="26">
        <v>45535</v>
      </c>
      <c r="K43" s="19" t="s">
        <v>11</v>
      </c>
    </row>
    <row r="44" spans="2:11" x14ac:dyDescent="0.3">
      <c r="B44" s="22" t="s">
        <v>105</v>
      </c>
      <c r="C44" s="23">
        <f t="shared" si="3"/>
        <v>45516</v>
      </c>
      <c r="D44" s="22" t="s">
        <v>25</v>
      </c>
      <c r="E44" s="22" t="s">
        <v>27</v>
      </c>
      <c r="F44" s="22" t="s">
        <v>209</v>
      </c>
      <c r="G44" s="24">
        <v>2880</v>
      </c>
      <c r="H44" s="24">
        <v>2880</v>
      </c>
      <c r="I44" s="18">
        <f t="shared" si="0"/>
        <v>0</v>
      </c>
      <c r="J44" s="26">
        <v>45535</v>
      </c>
      <c r="K44" s="19" t="s">
        <v>11</v>
      </c>
    </row>
    <row r="45" spans="2:11" x14ac:dyDescent="0.3">
      <c r="B45" s="22" t="s">
        <v>106</v>
      </c>
      <c r="C45" s="23">
        <f t="shared" si="3"/>
        <v>45516</v>
      </c>
      <c r="D45" s="22" t="s">
        <v>25</v>
      </c>
      <c r="E45" s="22" t="s">
        <v>27</v>
      </c>
      <c r="F45" s="22" t="s">
        <v>210</v>
      </c>
      <c r="G45" s="24">
        <v>6300</v>
      </c>
      <c r="H45" s="24">
        <v>6300</v>
      </c>
      <c r="I45" s="18">
        <f t="shared" si="0"/>
        <v>0</v>
      </c>
      <c r="J45" s="26">
        <v>45535</v>
      </c>
      <c r="K45" s="19" t="s">
        <v>11</v>
      </c>
    </row>
    <row r="46" spans="2:11" x14ac:dyDescent="0.3">
      <c r="B46" s="22" t="s">
        <v>107</v>
      </c>
      <c r="C46" s="23">
        <f t="shared" si="3"/>
        <v>45516</v>
      </c>
      <c r="D46" s="22" t="s">
        <v>36</v>
      </c>
      <c r="E46" s="22" t="s">
        <v>42</v>
      </c>
      <c r="F46" s="22" t="s">
        <v>211</v>
      </c>
      <c r="G46" s="24">
        <v>2500</v>
      </c>
      <c r="H46" s="24">
        <v>2500</v>
      </c>
      <c r="I46" s="18">
        <f t="shared" si="0"/>
        <v>0</v>
      </c>
      <c r="J46" s="26">
        <v>45535</v>
      </c>
      <c r="K46" s="19" t="s">
        <v>11</v>
      </c>
    </row>
    <row r="47" spans="2:11" x14ac:dyDescent="0.3">
      <c r="B47" s="22" t="s">
        <v>108</v>
      </c>
      <c r="C47" s="23">
        <f t="shared" si="3"/>
        <v>45516</v>
      </c>
      <c r="D47" s="22" t="s">
        <v>50</v>
      </c>
      <c r="E47" s="22" t="s">
        <v>54</v>
      </c>
      <c r="F47" s="22" t="s">
        <v>212</v>
      </c>
      <c r="G47" s="24">
        <v>141600</v>
      </c>
      <c r="H47" s="24">
        <v>141600</v>
      </c>
      <c r="I47" s="18">
        <f>+G47-H47</f>
        <v>0</v>
      </c>
      <c r="J47" s="26">
        <v>45535</v>
      </c>
      <c r="K47" s="19" t="s">
        <v>11</v>
      </c>
    </row>
    <row r="48" spans="2:11" x14ac:dyDescent="0.3">
      <c r="B48" s="22" t="s">
        <v>109</v>
      </c>
      <c r="C48" s="23">
        <f t="shared" si="3"/>
        <v>45516</v>
      </c>
      <c r="D48" s="22" t="s">
        <v>26</v>
      </c>
      <c r="E48" s="22" t="s">
        <v>28</v>
      </c>
      <c r="F48" s="22" t="s">
        <v>213</v>
      </c>
      <c r="G48" s="24">
        <v>810</v>
      </c>
      <c r="H48" s="24">
        <v>810</v>
      </c>
      <c r="I48" s="18">
        <f>+G48-H48</f>
        <v>0</v>
      </c>
      <c r="J48" s="26">
        <v>45535</v>
      </c>
      <c r="K48" s="19" t="s">
        <v>11</v>
      </c>
    </row>
    <row r="49" spans="2:11" x14ac:dyDescent="0.3">
      <c r="B49" s="22" t="s">
        <v>110</v>
      </c>
      <c r="C49" s="23">
        <f>DATE(2024,8,13)</f>
        <v>45517</v>
      </c>
      <c r="D49" s="22" t="s">
        <v>49</v>
      </c>
      <c r="E49" s="22" t="s">
        <v>53</v>
      </c>
      <c r="F49" s="22" t="s">
        <v>214</v>
      </c>
      <c r="G49" s="24">
        <v>777.6</v>
      </c>
      <c r="H49" s="24">
        <v>777.6</v>
      </c>
      <c r="I49" s="18">
        <f t="shared" si="0"/>
        <v>0</v>
      </c>
      <c r="J49" s="26">
        <v>45535</v>
      </c>
      <c r="K49" s="19" t="s">
        <v>11</v>
      </c>
    </row>
    <row r="50" spans="2:11" x14ac:dyDescent="0.3">
      <c r="B50" s="22" t="s">
        <v>111</v>
      </c>
      <c r="C50" s="23">
        <f>DATE(2024,8,13)</f>
        <v>45517</v>
      </c>
      <c r="D50" s="22" t="s">
        <v>49</v>
      </c>
      <c r="E50" s="22" t="s">
        <v>53</v>
      </c>
      <c r="F50" s="22" t="s">
        <v>215</v>
      </c>
      <c r="G50" s="24">
        <v>544</v>
      </c>
      <c r="H50" s="24">
        <v>544</v>
      </c>
      <c r="I50" s="18">
        <f t="shared" si="0"/>
        <v>0</v>
      </c>
      <c r="J50" s="26">
        <v>45535</v>
      </c>
      <c r="K50" s="19" t="s">
        <v>11</v>
      </c>
    </row>
    <row r="51" spans="2:11" x14ac:dyDescent="0.3">
      <c r="B51" s="22" t="s">
        <v>112</v>
      </c>
      <c r="C51" s="23">
        <f>DATE(2024,8,13)</f>
        <v>45517</v>
      </c>
      <c r="D51" s="22" t="s">
        <v>49</v>
      </c>
      <c r="E51" s="22" t="s">
        <v>53</v>
      </c>
      <c r="F51" s="22" t="s">
        <v>216</v>
      </c>
      <c r="G51" s="24">
        <v>4236</v>
      </c>
      <c r="H51" s="24">
        <v>4236</v>
      </c>
      <c r="I51" s="18">
        <f t="shared" si="0"/>
        <v>0</v>
      </c>
      <c r="J51" s="26">
        <v>45535</v>
      </c>
      <c r="K51" s="19" t="s">
        <v>11</v>
      </c>
    </row>
    <row r="52" spans="2:11" x14ac:dyDescent="0.3">
      <c r="B52" s="22" t="s">
        <v>113</v>
      </c>
      <c r="C52" s="23">
        <f>DATE(2024,8,13)</f>
        <v>45517</v>
      </c>
      <c r="D52" s="22" t="s">
        <v>61</v>
      </c>
      <c r="E52" s="22" t="s">
        <v>67</v>
      </c>
      <c r="F52" s="22" t="s">
        <v>217</v>
      </c>
      <c r="G52" s="24">
        <v>106522.7</v>
      </c>
      <c r="H52" s="24">
        <v>106522.7</v>
      </c>
      <c r="I52" s="18">
        <f t="shared" si="0"/>
        <v>0</v>
      </c>
      <c r="J52" s="26">
        <v>45535</v>
      </c>
      <c r="K52" s="19" t="s">
        <v>11</v>
      </c>
    </row>
    <row r="53" spans="2:11" x14ac:dyDescent="0.3">
      <c r="B53" s="22" t="s">
        <v>56</v>
      </c>
      <c r="C53" s="23">
        <f>DATE(2024,8,13)</f>
        <v>45517</v>
      </c>
      <c r="D53" s="22" t="s">
        <v>21</v>
      </c>
      <c r="E53" s="22" t="s">
        <v>23</v>
      </c>
      <c r="F53" s="22" t="s">
        <v>218</v>
      </c>
      <c r="G53" s="24">
        <v>318600</v>
      </c>
      <c r="H53" s="24">
        <v>318600</v>
      </c>
      <c r="I53" s="18">
        <f t="shared" si="0"/>
        <v>0</v>
      </c>
      <c r="J53" s="26">
        <v>45535</v>
      </c>
      <c r="K53" s="19" t="s">
        <v>11</v>
      </c>
    </row>
    <row r="54" spans="2:11" x14ac:dyDescent="0.3">
      <c r="B54" s="22" t="s">
        <v>114</v>
      </c>
      <c r="C54" s="23">
        <f>DATE(2024,8,14)</f>
        <v>45518</v>
      </c>
      <c r="D54" s="22" t="s">
        <v>62</v>
      </c>
      <c r="E54" s="22" t="s">
        <v>68</v>
      </c>
      <c r="F54" s="22" t="s">
        <v>219</v>
      </c>
      <c r="G54" s="24">
        <v>41300</v>
      </c>
      <c r="H54" s="24">
        <v>41300</v>
      </c>
      <c r="I54" s="18">
        <f>+G54-H54</f>
        <v>0</v>
      </c>
      <c r="J54" s="26">
        <v>45535</v>
      </c>
      <c r="K54" s="19" t="s">
        <v>11</v>
      </c>
    </row>
    <row r="55" spans="2:11" x14ac:dyDescent="0.3">
      <c r="B55" s="22" t="s">
        <v>115</v>
      </c>
      <c r="C55" s="23">
        <f>DATE(2024,8,14)</f>
        <v>45518</v>
      </c>
      <c r="D55" s="22" t="s">
        <v>38</v>
      </c>
      <c r="E55" s="22" t="s">
        <v>44</v>
      </c>
      <c r="F55" s="22" t="s">
        <v>220</v>
      </c>
      <c r="G55" s="24">
        <v>50000</v>
      </c>
      <c r="H55" s="24">
        <v>50000</v>
      </c>
      <c r="I55" s="18">
        <f>+G55-H55</f>
        <v>0</v>
      </c>
      <c r="J55" s="26">
        <v>45535</v>
      </c>
      <c r="K55" s="19" t="s">
        <v>11</v>
      </c>
    </row>
    <row r="56" spans="2:11" x14ac:dyDescent="0.3">
      <c r="B56" s="22" t="s">
        <v>116</v>
      </c>
      <c r="C56" s="23">
        <f>DATE(2024,8,14)</f>
        <v>45518</v>
      </c>
      <c r="D56" s="22" t="s">
        <v>41</v>
      </c>
      <c r="E56" s="22" t="s">
        <v>47</v>
      </c>
      <c r="F56" s="22" t="s">
        <v>221</v>
      </c>
      <c r="G56" s="24">
        <v>105999.4</v>
      </c>
      <c r="H56" s="24">
        <v>105999.4</v>
      </c>
      <c r="I56" s="18">
        <f t="shared" si="0"/>
        <v>0</v>
      </c>
      <c r="J56" s="26">
        <v>45535</v>
      </c>
      <c r="K56" s="19" t="s">
        <v>11</v>
      </c>
    </row>
    <row r="57" spans="2:11" x14ac:dyDescent="0.3">
      <c r="B57" s="22" t="s">
        <v>57</v>
      </c>
      <c r="C57" s="23">
        <f>DATE(2024,8,14)</f>
        <v>45518</v>
      </c>
      <c r="D57" s="22" t="s">
        <v>40</v>
      </c>
      <c r="E57" s="22" t="s">
        <v>46</v>
      </c>
      <c r="F57" s="22" t="s">
        <v>222</v>
      </c>
      <c r="G57" s="24">
        <v>50000</v>
      </c>
      <c r="H57" s="24">
        <v>50000</v>
      </c>
      <c r="I57" s="18">
        <f t="shared" si="0"/>
        <v>0</v>
      </c>
      <c r="J57" s="26">
        <v>45535</v>
      </c>
      <c r="K57" s="19" t="s">
        <v>11</v>
      </c>
    </row>
    <row r="58" spans="2:11" x14ac:dyDescent="0.3">
      <c r="B58" s="22" t="s">
        <v>117</v>
      </c>
      <c r="C58" s="23">
        <f>DATE(2024,8,14)</f>
        <v>45518</v>
      </c>
      <c r="D58" s="22" t="s">
        <v>14</v>
      </c>
      <c r="E58" s="22" t="s">
        <v>17</v>
      </c>
      <c r="F58" s="22" t="s">
        <v>223</v>
      </c>
      <c r="G58" s="24">
        <v>328046.12</v>
      </c>
      <c r="H58" s="24">
        <v>328046.12</v>
      </c>
      <c r="I58" s="18">
        <f t="shared" si="0"/>
        <v>0</v>
      </c>
      <c r="J58" s="26">
        <v>45535</v>
      </c>
      <c r="K58" s="19" t="s">
        <v>11</v>
      </c>
    </row>
    <row r="59" spans="2:11" x14ac:dyDescent="0.3">
      <c r="B59" s="22" t="s">
        <v>118</v>
      </c>
      <c r="C59" s="23">
        <f t="shared" ref="C59:C69" si="4">DATE(2024,8,15)</f>
        <v>45519</v>
      </c>
      <c r="D59" s="22" t="s">
        <v>13</v>
      </c>
      <c r="E59" s="22" t="s">
        <v>16</v>
      </c>
      <c r="F59" s="22" t="s">
        <v>224</v>
      </c>
      <c r="G59" s="24">
        <v>5677</v>
      </c>
      <c r="H59" s="24">
        <v>5677</v>
      </c>
      <c r="I59" s="18">
        <f t="shared" si="0"/>
        <v>0</v>
      </c>
      <c r="J59" s="26">
        <v>45535</v>
      </c>
      <c r="K59" s="19" t="s">
        <v>11</v>
      </c>
    </row>
    <row r="60" spans="2:11" x14ac:dyDescent="0.3">
      <c r="B60" s="22" t="s">
        <v>119</v>
      </c>
      <c r="C60" s="23">
        <f t="shared" si="4"/>
        <v>45519</v>
      </c>
      <c r="D60" s="22" t="s">
        <v>145</v>
      </c>
      <c r="E60" s="22" t="s">
        <v>165</v>
      </c>
      <c r="F60" s="22" t="s">
        <v>225</v>
      </c>
      <c r="G60" s="24">
        <v>11875.64</v>
      </c>
      <c r="H60" s="24">
        <v>11875.64</v>
      </c>
      <c r="I60" s="18">
        <f t="shared" si="0"/>
        <v>0</v>
      </c>
      <c r="J60" s="26">
        <v>45535</v>
      </c>
      <c r="K60" s="19" t="s">
        <v>11</v>
      </c>
    </row>
    <row r="61" spans="2:11" x14ac:dyDescent="0.3">
      <c r="B61" s="22" t="s">
        <v>120</v>
      </c>
      <c r="C61" s="23">
        <f t="shared" si="4"/>
        <v>45519</v>
      </c>
      <c r="D61" s="22" t="s">
        <v>149</v>
      </c>
      <c r="E61" s="22" t="s">
        <v>169</v>
      </c>
      <c r="F61" s="22" t="s">
        <v>226</v>
      </c>
      <c r="G61" s="24">
        <v>41300</v>
      </c>
      <c r="H61" s="24">
        <v>41300</v>
      </c>
      <c r="I61" s="18">
        <f>+G61-H61</f>
        <v>0</v>
      </c>
      <c r="J61" s="26">
        <v>45535</v>
      </c>
      <c r="K61" s="19" t="s">
        <v>11</v>
      </c>
    </row>
    <row r="62" spans="2:11" x14ac:dyDescent="0.3">
      <c r="B62" s="22" t="s">
        <v>121</v>
      </c>
      <c r="C62" s="23">
        <f t="shared" si="4"/>
        <v>45519</v>
      </c>
      <c r="D62" s="22" t="s">
        <v>149</v>
      </c>
      <c r="E62" s="22" t="s">
        <v>169</v>
      </c>
      <c r="F62" s="22" t="s">
        <v>71</v>
      </c>
      <c r="G62" s="24">
        <v>41300</v>
      </c>
      <c r="H62" s="24">
        <v>41300</v>
      </c>
      <c r="I62" s="18">
        <f>+G62-H62</f>
        <v>0</v>
      </c>
      <c r="J62" s="26">
        <v>45535</v>
      </c>
      <c r="K62" s="19" t="s">
        <v>11</v>
      </c>
    </row>
    <row r="63" spans="2:11" x14ac:dyDescent="0.3">
      <c r="B63" s="22" t="s">
        <v>122</v>
      </c>
      <c r="C63" s="23">
        <f t="shared" si="4"/>
        <v>45519</v>
      </c>
      <c r="D63" s="22" t="s">
        <v>150</v>
      </c>
      <c r="E63" s="22" t="s">
        <v>170</v>
      </c>
      <c r="F63" s="22" t="s">
        <v>227</v>
      </c>
      <c r="G63" s="24">
        <v>181602</v>
      </c>
      <c r="H63" s="24">
        <v>181602</v>
      </c>
      <c r="I63" s="18">
        <f t="shared" si="0"/>
        <v>0</v>
      </c>
      <c r="J63" s="26">
        <v>45535</v>
      </c>
      <c r="K63" s="19" t="s">
        <v>11</v>
      </c>
    </row>
    <row r="64" spans="2:11" x14ac:dyDescent="0.3">
      <c r="B64" s="22" t="s">
        <v>58</v>
      </c>
      <c r="C64" s="23">
        <f t="shared" si="4"/>
        <v>45519</v>
      </c>
      <c r="D64" s="22" t="s">
        <v>150</v>
      </c>
      <c r="E64" s="22" t="s">
        <v>170</v>
      </c>
      <c r="F64" s="22" t="s">
        <v>228</v>
      </c>
      <c r="G64" s="24">
        <v>83024.800000000003</v>
      </c>
      <c r="H64" s="24">
        <v>83024.800000000003</v>
      </c>
      <c r="I64" s="18">
        <f t="shared" si="0"/>
        <v>0</v>
      </c>
      <c r="J64" s="26">
        <v>45535</v>
      </c>
      <c r="K64" s="19" t="s">
        <v>11</v>
      </c>
    </row>
    <row r="65" spans="2:11" x14ac:dyDescent="0.3">
      <c r="B65" s="22" t="s">
        <v>123</v>
      </c>
      <c r="C65" s="23">
        <f t="shared" si="4"/>
        <v>45519</v>
      </c>
      <c r="D65" s="22" t="s">
        <v>151</v>
      </c>
      <c r="E65" s="22" t="s">
        <v>171</v>
      </c>
      <c r="F65" s="22" t="s">
        <v>229</v>
      </c>
      <c r="G65" s="24">
        <v>233404</v>
      </c>
      <c r="H65" s="24">
        <v>233404</v>
      </c>
      <c r="I65" s="18">
        <f t="shared" si="0"/>
        <v>0</v>
      </c>
      <c r="J65" s="26">
        <v>45535</v>
      </c>
      <c r="K65" s="19" t="s">
        <v>11</v>
      </c>
    </row>
    <row r="66" spans="2:11" x14ac:dyDescent="0.3">
      <c r="B66" s="22" t="s">
        <v>124</v>
      </c>
      <c r="C66" s="23">
        <f t="shared" si="4"/>
        <v>45519</v>
      </c>
      <c r="D66" s="22" t="s">
        <v>152</v>
      </c>
      <c r="E66" s="22" t="s">
        <v>172</v>
      </c>
      <c r="F66" s="22" t="s">
        <v>230</v>
      </c>
      <c r="G66" s="24">
        <v>50000</v>
      </c>
      <c r="H66" s="24">
        <v>50000</v>
      </c>
      <c r="I66" s="18">
        <f t="shared" si="0"/>
        <v>0</v>
      </c>
      <c r="J66" s="26">
        <v>45535</v>
      </c>
      <c r="K66" s="19" t="s">
        <v>11</v>
      </c>
    </row>
    <row r="67" spans="2:11" x14ac:dyDescent="0.3">
      <c r="B67" s="22" t="s">
        <v>125</v>
      </c>
      <c r="C67" s="23">
        <f t="shared" si="4"/>
        <v>45519</v>
      </c>
      <c r="D67" s="22" t="s">
        <v>152</v>
      </c>
      <c r="E67" s="22" t="s">
        <v>172</v>
      </c>
      <c r="F67" s="22" t="s">
        <v>230</v>
      </c>
      <c r="G67" s="24">
        <v>220000</v>
      </c>
      <c r="H67" s="24">
        <v>220000</v>
      </c>
      <c r="I67" s="18">
        <f t="shared" si="0"/>
        <v>0</v>
      </c>
      <c r="J67" s="26">
        <v>45535</v>
      </c>
      <c r="K67" s="19" t="s">
        <v>11</v>
      </c>
    </row>
    <row r="68" spans="2:11" x14ac:dyDescent="0.3">
      <c r="B68" s="22" t="s">
        <v>126</v>
      </c>
      <c r="C68" s="23">
        <f t="shared" si="4"/>
        <v>45519</v>
      </c>
      <c r="D68" s="22" t="s">
        <v>153</v>
      </c>
      <c r="E68" s="22" t="s">
        <v>173</v>
      </c>
      <c r="F68" s="22" t="s">
        <v>231</v>
      </c>
      <c r="G68" s="24">
        <v>1232777.02</v>
      </c>
      <c r="H68" s="24">
        <v>1232777.02</v>
      </c>
      <c r="I68" s="18">
        <f t="shared" si="0"/>
        <v>0</v>
      </c>
      <c r="J68" s="26">
        <v>45535</v>
      </c>
      <c r="K68" s="19" t="s">
        <v>11</v>
      </c>
    </row>
    <row r="69" spans="2:11" x14ac:dyDescent="0.3">
      <c r="B69" s="22" t="s">
        <v>127</v>
      </c>
      <c r="C69" s="23">
        <f t="shared" si="4"/>
        <v>45519</v>
      </c>
      <c r="D69" s="22" t="s">
        <v>39</v>
      </c>
      <c r="E69" s="22" t="s">
        <v>45</v>
      </c>
      <c r="F69" s="22" t="s">
        <v>232</v>
      </c>
      <c r="G69" s="24">
        <v>50000</v>
      </c>
      <c r="H69" s="24">
        <v>50000</v>
      </c>
      <c r="I69" s="18">
        <f t="shared" si="0"/>
        <v>0</v>
      </c>
      <c r="J69" s="26">
        <v>45535</v>
      </c>
      <c r="K69" s="19" t="s">
        <v>11</v>
      </c>
    </row>
    <row r="70" spans="2:11" x14ac:dyDescent="0.3">
      <c r="B70" s="22" t="s">
        <v>128</v>
      </c>
      <c r="C70" s="23">
        <f>DATE(2024,8,15)</f>
        <v>45519</v>
      </c>
      <c r="D70" s="22" t="s">
        <v>63</v>
      </c>
      <c r="E70" s="22" t="s">
        <v>69</v>
      </c>
      <c r="F70" s="22" t="s">
        <v>233</v>
      </c>
      <c r="G70" s="24">
        <v>4160</v>
      </c>
      <c r="H70" s="24">
        <v>4160</v>
      </c>
      <c r="I70" s="18">
        <f t="shared" si="0"/>
        <v>0</v>
      </c>
      <c r="J70" s="26">
        <v>45535</v>
      </c>
      <c r="K70" s="19" t="s">
        <v>11</v>
      </c>
    </row>
    <row r="71" spans="2:11" x14ac:dyDescent="0.3">
      <c r="B71" s="22" t="s">
        <v>129</v>
      </c>
      <c r="C71" s="23">
        <f>DATE(2024,8,19)</f>
        <v>45523</v>
      </c>
      <c r="D71" s="22" t="s">
        <v>154</v>
      </c>
      <c r="E71" s="22" t="s">
        <v>174</v>
      </c>
      <c r="F71" s="22" t="s">
        <v>234</v>
      </c>
      <c r="G71" s="28">
        <v>27800</v>
      </c>
      <c r="H71" s="28">
        <v>27800</v>
      </c>
      <c r="I71" s="18">
        <f t="shared" si="0"/>
        <v>0</v>
      </c>
      <c r="J71" s="26">
        <v>45535</v>
      </c>
      <c r="K71" s="19" t="s">
        <v>11</v>
      </c>
    </row>
    <row r="72" spans="2:11" x14ac:dyDescent="0.3">
      <c r="B72" s="22" t="s">
        <v>130</v>
      </c>
      <c r="C72" s="23">
        <f>DATE(2024,8,19)</f>
        <v>45523</v>
      </c>
      <c r="D72" s="22" t="s">
        <v>48</v>
      </c>
      <c r="E72" s="22" t="s">
        <v>52</v>
      </c>
      <c r="F72" s="22" t="s">
        <v>235</v>
      </c>
      <c r="G72" s="24">
        <v>23600</v>
      </c>
      <c r="H72" s="24">
        <v>23600</v>
      </c>
      <c r="I72" s="18">
        <f t="shared" si="0"/>
        <v>0</v>
      </c>
      <c r="J72" s="26">
        <v>45535</v>
      </c>
      <c r="K72" s="19" t="s">
        <v>11</v>
      </c>
    </row>
    <row r="73" spans="2:11" x14ac:dyDescent="0.3">
      <c r="B73" s="22" t="s">
        <v>131</v>
      </c>
      <c r="C73" s="23">
        <f>DATE(2024,8,20)</f>
        <v>45524</v>
      </c>
      <c r="D73" s="22" t="s">
        <v>155</v>
      </c>
      <c r="E73" s="22" t="s">
        <v>175</v>
      </c>
      <c r="F73" s="22" t="s">
        <v>235</v>
      </c>
      <c r="G73" s="24">
        <v>59000</v>
      </c>
      <c r="H73" s="24">
        <v>59000</v>
      </c>
      <c r="I73" s="18">
        <f t="shared" si="0"/>
        <v>0</v>
      </c>
      <c r="J73" s="26">
        <v>45535</v>
      </c>
      <c r="K73" s="19" t="s">
        <v>11</v>
      </c>
    </row>
    <row r="74" spans="2:11" x14ac:dyDescent="0.3">
      <c r="B74" s="22" t="s">
        <v>132</v>
      </c>
      <c r="C74" s="23">
        <f>DATE(2024,8,21)</f>
        <v>45525</v>
      </c>
      <c r="D74" s="22" t="s">
        <v>156</v>
      </c>
      <c r="E74" s="22" t="s">
        <v>176</v>
      </c>
      <c r="F74" s="22" t="s">
        <v>236</v>
      </c>
      <c r="G74" s="24">
        <v>527038.56000000006</v>
      </c>
      <c r="H74" s="24">
        <v>527038.56000000006</v>
      </c>
      <c r="I74" s="18">
        <f t="shared" si="0"/>
        <v>0</v>
      </c>
      <c r="J74" s="26">
        <v>45535</v>
      </c>
      <c r="K74" s="19" t="s">
        <v>11</v>
      </c>
    </row>
    <row r="75" spans="2:11" x14ac:dyDescent="0.3">
      <c r="B75" s="22" t="s">
        <v>133</v>
      </c>
      <c r="C75" s="23">
        <f>DATE(2024,8,21)</f>
        <v>45525</v>
      </c>
      <c r="D75" s="22" t="s">
        <v>156</v>
      </c>
      <c r="E75" s="22" t="s">
        <v>176</v>
      </c>
      <c r="F75" s="22" t="s">
        <v>237</v>
      </c>
      <c r="G75" s="24">
        <v>17400</v>
      </c>
      <c r="H75" s="24">
        <v>17400</v>
      </c>
      <c r="I75" s="18">
        <f t="shared" si="0"/>
        <v>0</v>
      </c>
      <c r="J75" s="26">
        <v>45535</v>
      </c>
      <c r="K75" s="19" t="s">
        <v>11</v>
      </c>
    </row>
    <row r="76" spans="2:11" x14ac:dyDescent="0.3">
      <c r="B76" s="22" t="s">
        <v>134</v>
      </c>
      <c r="C76" s="23">
        <f>DATE(2024,8,21)</f>
        <v>45525</v>
      </c>
      <c r="D76" s="22" t="s">
        <v>156</v>
      </c>
      <c r="E76" s="22" t="s">
        <v>176</v>
      </c>
      <c r="F76" s="22" t="s">
        <v>238</v>
      </c>
      <c r="G76" s="24">
        <v>20010</v>
      </c>
      <c r="H76" s="24">
        <v>20010</v>
      </c>
      <c r="I76" s="18">
        <f t="shared" si="0"/>
        <v>0</v>
      </c>
      <c r="J76" s="26">
        <v>45535</v>
      </c>
      <c r="K76" s="19" t="s">
        <v>11</v>
      </c>
    </row>
    <row r="77" spans="2:11" x14ac:dyDescent="0.3">
      <c r="B77" s="22" t="s">
        <v>135</v>
      </c>
      <c r="C77" s="23">
        <f>DATE(2024,8,23)</f>
        <v>45527</v>
      </c>
      <c r="D77" s="22" t="s">
        <v>157</v>
      </c>
      <c r="E77" s="22" t="s">
        <v>177</v>
      </c>
      <c r="F77" s="22" t="s">
        <v>239</v>
      </c>
      <c r="G77" s="24">
        <v>22299.98</v>
      </c>
      <c r="H77" s="24">
        <v>22299.98</v>
      </c>
      <c r="I77" s="18">
        <f t="shared" si="0"/>
        <v>0</v>
      </c>
      <c r="J77" s="26">
        <v>45535</v>
      </c>
      <c r="K77" s="19" t="s">
        <v>11</v>
      </c>
    </row>
    <row r="78" spans="2:11" x14ac:dyDescent="0.3">
      <c r="B78" s="22" t="s">
        <v>136</v>
      </c>
      <c r="C78" s="23">
        <f>DATE(2024,8,23)</f>
        <v>45527</v>
      </c>
      <c r="D78" s="22" t="s">
        <v>157</v>
      </c>
      <c r="E78" s="22" t="s">
        <v>177</v>
      </c>
      <c r="F78" s="22" t="s">
        <v>240</v>
      </c>
      <c r="G78" s="24">
        <v>13999.99</v>
      </c>
      <c r="H78" s="24">
        <v>13999.99</v>
      </c>
      <c r="I78" s="18">
        <f t="shared" si="0"/>
        <v>0</v>
      </c>
      <c r="J78" s="26">
        <v>45535</v>
      </c>
      <c r="K78" s="19" t="s">
        <v>11</v>
      </c>
    </row>
    <row r="79" spans="2:11" x14ac:dyDescent="0.3">
      <c r="B79" s="22" t="s">
        <v>137</v>
      </c>
      <c r="C79" s="23">
        <f>DATE(2024,8,23)</f>
        <v>45527</v>
      </c>
      <c r="D79" s="22" t="s">
        <v>158</v>
      </c>
      <c r="E79" s="22" t="s">
        <v>178</v>
      </c>
      <c r="F79" s="22" t="s">
        <v>241</v>
      </c>
      <c r="G79" s="24">
        <v>234000</v>
      </c>
      <c r="H79" s="24">
        <v>234000</v>
      </c>
      <c r="I79" s="18">
        <f>+G79-H79</f>
        <v>0</v>
      </c>
      <c r="J79" s="26">
        <v>45535</v>
      </c>
      <c r="K79" s="19" t="s">
        <v>11</v>
      </c>
    </row>
    <row r="80" spans="2:11" x14ac:dyDescent="0.3">
      <c r="B80" s="22" t="s">
        <v>138</v>
      </c>
      <c r="C80" s="23">
        <f>DATE(2024,8,23)</f>
        <v>45527</v>
      </c>
      <c r="D80" s="22" t="s">
        <v>64</v>
      </c>
      <c r="E80" s="22" t="s">
        <v>70</v>
      </c>
      <c r="F80" s="22" t="s">
        <v>242</v>
      </c>
      <c r="G80" s="24">
        <v>94400</v>
      </c>
      <c r="H80" s="24">
        <v>94400</v>
      </c>
      <c r="I80" s="18">
        <f t="shared" si="0"/>
        <v>0</v>
      </c>
      <c r="J80" s="26">
        <v>45535</v>
      </c>
      <c r="K80" s="19" t="s">
        <v>11</v>
      </c>
    </row>
    <row r="81" spans="1:14" x14ac:dyDescent="0.3">
      <c r="B81" s="35"/>
      <c r="C81" s="35"/>
      <c r="D81" s="35"/>
      <c r="E81" s="35"/>
      <c r="F81" s="16"/>
      <c r="G81" s="17">
        <f>SUM(G11:G80)</f>
        <v>7509619.1999999993</v>
      </c>
      <c r="H81" s="17">
        <f>SUM(H11:H80)</f>
        <v>7509619.1999999993</v>
      </c>
      <c r="I81" s="20">
        <f>-H90</f>
        <v>0</v>
      </c>
      <c r="J81" s="21"/>
      <c r="K81" s="21"/>
    </row>
    <row r="82" spans="1:14" x14ac:dyDescent="0.3">
      <c r="B82" s="7"/>
      <c r="C82" s="8"/>
      <c r="D82" s="8"/>
      <c r="E82" s="7"/>
      <c r="F82" s="7"/>
      <c r="G82" s="6"/>
    </row>
    <row r="83" spans="1:14" s="4" customFormat="1" x14ac:dyDescent="0.3">
      <c r="B83" s="9"/>
      <c r="C83" s="10"/>
      <c r="D83" s="10"/>
      <c r="E83" s="11"/>
      <c r="F83" s="12"/>
      <c r="G83" s="6"/>
      <c r="H83" s="1"/>
      <c r="L83" s="1"/>
    </row>
    <row r="84" spans="1:14" s="4" customFormat="1" x14ac:dyDescent="0.3">
      <c r="B84" s="9"/>
      <c r="C84" s="10"/>
      <c r="D84" s="10"/>
      <c r="E84" s="11"/>
      <c r="F84" s="12"/>
      <c r="G84" s="6"/>
      <c r="H84" s="1"/>
      <c r="L84" s="1"/>
    </row>
    <row r="85" spans="1:14" s="4" customFormat="1" x14ac:dyDescent="0.3">
      <c r="B85" s="36" t="s">
        <v>19</v>
      </c>
      <c r="C85" s="36"/>
      <c r="D85" s="36"/>
      <c r="E85" s="36"/>
      <c r="F85" s="30" t="s">
        <v>12</v>
      </c>
      <c r="G85" s="30"/>
      <c r="H85" s="30"/>
      <c r="I85" s="30"/>
      <c r="J85" s="30"/>
      <c r="K85" s="30"/>
      <c r="L85" s="1"/>
    </row>
    <row r="86" spans="1:14" s="4" customFormat="1" x14ac:dyDescent="0.3">
      <c r="B86" s="29" t="s">
        <v>24</v>
      </c>
      <c r="C86" s="29"/>
      <c r="D86" s="29"/>
      <c r="E86" s="29"/>
      <c r="F86" s="37" t="s">
        <v>244</v>
      </c>
      <c r="G86" s="31"/>
      <c r="H86" s="31"/>
      <c r="I86" s="31"/>
      <c r="J86" s="31"/>
      <c r="K86" s="31"/>
      <c r="L86" s="1"/>
    </row>
    <row r="92" spans="1:14" s="4" customFormat="1" x14ac:dyDescent="0.3">
      <c r="A92" s="1"/>
      <c r="B92" s="5"/>
      <c r="E92" s="5"/>
      <c r="F92" s="1"/>
      <c r="G92" s="1"/>
      <c r="H92" s="1"/>
      <c r="L92" s="1"/>
      <c r="M92" s="1"/>
      <c r="N92" s="1"/>
    </row>
    <row r="93" spans="1:14" s="4" customFormat="1" x14ac:dyDescent="0.3">
      <c r="A93" s="1"/>
      <c r="B93" s="5"/>
      <c r="E93" s="5"/>
      <c r="F93" s="1"/>
      <c r="G93" s="1"/>
      <c r="H93" s="1"/>
      <c r="L93" s="1"/>
      <c r="M93" s="1"/>
      <c r="N93" s="1"/>
    </row>
    <row r="94" spans="1:14" s="4" customFormat="1" x14ac:dyDescent="0.3">
      <c r="A94" s="1"/>
      <c r="B94" s="5"/>
      <c r="E94" s="5"/>
      <c r="F94" s="1"/>
      <c r="G94" s="1"/>
      <c r="H94" s="1"/>
      <c r="L94" s="1"/>
      <c r="M94" s="1"/>
      <c r="N94" s="1"/>
    </row>
    <row r="95" spans="1:14" s="4" customFormat="1" x14ac:dyDescent="0.3">
      <c r="A95" s="1"/>
      <c r="B95" s="5"/>
      <c r="E95" s="5"/>
      <c r="F95" s="1"/>
      <c r="G95" s="1"/>
      <c r="H95" s="1"/>
      <c r="L95" s="1"/>
      <c r="M95" s="1"/>
      <c r="N95" s="1"/>
    </row>
    <row r="96" spans="1:14" s="4" customFormat="1" x14ac:dyDescent="0.3">
      <c r="A96" s="1"/>
      <c r="B96" s="5"/>
      <c r="E96" s="5"/>
      <c r="F96" s="1"/>
      <c r="G96" s="1"/>
      <c r="H96" s="1"/>
      <c r="L96" s="1"/>
      <c r="M96" s="1"/>
      <c r="N96" s="1"/>
    </row>
    <row r="97" spans="1:14" s="4" customFormat="1" x14ac:dyDescent="0.3">
      <c r="A97" s="1"/>
      <c r="B97" s="5"/>
      <c r="E97" s="5"/>
      <c r="F97" s="1"/>
      <c r="G97" s="1"/>
      <c r="H97" s="1"/>
      <c r="L97" s="1"/>
      <c r="M97" s="1"/>
      <c r="N97" s="1"/>
    </row>
    <row r="98" spans="1:14" s="4" customFormat="1" x14ac:dyDescent="0.3">
      <c r="A98" s="1"/>
      <c r="B98" s="5"/>
      <c r="E98" s="5"/>
      <c r="F98" s="1"/>
      <c r="G98" s="1"/>
      <c r="H98" s="1"/>
      <c r="L98" s="1"/>
      <c r="M98" s="1"/>
      <c r="N98" s="1"/>
    </row>
    <row r="99" spans="1:14" s="4" customFormat="1" x14ac:dyDescent="0.3">
      <c r="A99" s="1"/>
      <c r="B99" s="5"/>
      <c r="E99" s="5"/>
      <c r="F99" s="1"/>
      <c r="G99" s="1"/>
      <c r="H99" s="1"/>
      <c r="L99" s="1"/>
      <c r="M99" s="1"/>
      <c r="N99" s="1"/>
    </row>
    <row r="100" spans="1:14" s="4" customFormat="1" x14ac:dyDescent="0.3">
      <c r="A100" s="1"/>
      <c r="B100" s="5"/>
      <c r="E100" s="5"/>
      <c r="F100" s="1"/>
      <c r="G100" s="1"/>
      <c r="H100" s="1"/>
      <c r="L100" s="1"/>
      <c r="M100" s="1"/>
      <c r="N100" s="1"/>
    </row>
    <row r="101" spans="1:14" s="4" customFormat="1" x14ac:dyDescent="0.3">
      <c r="A101" s="1"/>
      <c r="B101" s="5"/>
      <c r="E101" s="5"/>
      <c r="F101" s="1"/>
      <c r="G101" s="1"/>
      <c r="H101" s="1"/>
      <c r="L101" s="1"/>
      <c r="M101" s="1"/>
      <c r="N101" s="1"/>
    </row>
    <row r="102" spans="1:14" s="4" customFormat="1" x14ac:dyDescent="0.3">
      <c r="A102" s="1"/>
      <c r="B102" s="5"/>
      <c r="E102" s="5"/>
      <c r="F102" s="1"/>
      <c r="G102" s="1"/>
      <c r="H102" s="1"/>
      <c r="L102" s="1"/>
      <c r="M102" s="1"/>
      <c r="N102" s="1"/>
    </row>
    <row r="103" spans="1:14" s="4" customFormat="1" x14ac:dyDescent="0.3">
      <c r="A103" s="1"/>
      <c r="B103" s="5"/>
      <c r="E103" s="5"/>
      <c r="F103" s="1"/>
      <c r="G103" s="1"/>
      <c r="H103" s="1"/>
      <c r="L103" s="1"/>
      <c r="M103" s="1"/>
      <c r="N103" s="1"/>
    </row>
    <row r="104" spans="1:14" s="4" customFormat="1" x14ac:dyDescent="0.3">
      <c r="A104" s="1"/>
      <c r="B104" s="5"/>
      <c r="E104" s="5"/>
      <c r="F104" s="1"/>
      <c r="G104" s="1"/>
      <c r="H104" s="1"/>
      <c r="L104" s="1"/>
      <c r="M104" s="1"/>
      <c r="N104" s="1"/>
    </row>
    <row r="105" spans="1:14" s="4" customFormat="1" x14ac:dyDescent="0.3">
      <c r="A105" s="1"/>
      <c r="B105" s="5"/>
      <c r="E105" s="5"/>
      <c r="F105" s="1"/>
      <c r="G105" s="1"/>
      <c r="H105" s="1"/>
      <c r="L105" s="1"/>
      <c r="M105" s="1"/>
      <c r="N105" s="1"/>
    </row>
    <row r="106" spans="1:14" s="4" customFormat="1" x14ac:dyDescent="0.3">
      <c r="A106" s="1"/>
      <c r="B106" s="5"/>
      <c r="E106" s="5"/>
      <c r="F106" s="1"/>
      <c r="G106" s="1"/>
      <c r="H106" s="1"/>
      <c r="L106" s="1"/>
      <c r="M106" s="1"/>
      <c r="N106" s="1"/>
    </row>
    <row r="107" spans="1:14" s="4" customFormat="1" x14ac:dyDescent="0.3">
      <c r="A107" s="1"/>
      <c r="B107" s="5"/>
      <c r="E107" s="5"/>
      <c r="F107" s="1"/>
      <c r="G107" s="1"/>
      <c r="H107" s="1"/>
      <c r="L107" s="1"/>
      <c r="M107" s="1"/>
      <c r="N107" s="1"/>
    </row>
    <row r="108" spans="1:14" s="4" customFormat="1" x14ac:dyDescent="0.3">
      <c r="A108" s="1"/>
      <c r="B108" s="5"/>
      <c r="E108" s="5"/>
      <c r="F108" s="1"/>
      <c r="G108" s="1"/>
      <c r="H108" s="1"/>
      <c r="L108" s="1"/>
      <c r="M108" s="1"/>
      <c r="N108" s="1"/>
    </row>
    <row r="109" spans="1:14" s="4" customFormat="1" x14ac:dyDescent="0.3">
      <c r="A109" s="1"/>
      <c r="B109" s="5"/>
      <c r="E109" s="5"/>
      <c r="F109" s="1"/>
      <c r="G109" s="1"/>
      <c r="H109" s="1"/>
      <c r="L109" s="1"/>
      <c r="M109" s="1"/>
      <c r="N109" s="1"/>
    </row>
    <row r="110" spans="1:14" s="4" customFormat="1" x14ac:dyDescent="0.3">
      <c r="A110" s="1"/>
      <c r="B110" s="5"/>
      <c r="E110" s="5"/>
      <c r="F110" s="1"/>
      <c r="G110" s="1"/>
      <c r="H110" s="1"/>
      <c r="L110" s="1"/>
      <c r="M110" s="1"/>
      <c r="N110" s="1"/>
    </row>
    <row r="111" spans="1:14" s="4" customFormat="1" x14ac:dyDescent="0.3">
      <c r="A111" s="1"/>
      <c r="B111" s="5"/>
      <c r="E111" s="5"/>
      <c r="F111" s="1"/>
      <c r="G111" s="1"/>
      <c r="H111" s="1"/>
      <c r="L111" s="1"/>
      <c r="M111" s="1"/>
      <c r="N111" s="1"/>
    </row>
    <row r="112" spans="1:14" s="4" customFormat="1" x14ac:dyDescent="0.3">
      <c r="A112" s="1"/>
      <c r="B112" s="5"/>
      <c r="E112" s="5"/>
      <c r="F112" s="1"/>
      <c r="G112" s="1"/>
      <c r="H112" s="1"/>
      <c r="L112" s="1"/>
      <c r="M112" s="1"/>
      <c r="N112" s="1"/>
    </row>
    <row r="113" spans="1:14" s="4" customFormat="1" x14ac:dyDescent="0.3">
      <c r="A113" s="1"/>
      <c r="B113" s="5"/>
      <c r="E113" s="5"/>
      <c r="F113" s="1"/>
      <c r="G113" s="1"/>
      <c r="H113" s="1"/>
      <c r="L113" s="1"/>
      <c r="M113" s="1"/>
      <c r="N113" s="1"/>
    </row>
    <row r="114" spans="1:14" s="4" customFormat="1" x14ac:dyDescent="0.3">
      <c r="A114" s="1"/>
      <c r="B114" s="5"/>
      <c r="E114" s="5"/>
      <c r="F114" s="1"/>
      <c r="G114" s="1"/>
      <c r="H114" s="1"/>
      <c r="L114" s="1"/>
      <c r="M114" s="1"/>
      <c r="N114" s="1"/>
    </row>
    <row r="115" spans="1:14" s="4" customFormat="1" x14ac:dyDescent="0.3">
      <c r="A115" s="1"/>
      <c r="B115" s="5"/>
      <c r="E115" s="5"/>
      <c r="F115" s="1"/>
      <c r="G115" s="1"/>
      <c r="H115" s="1"/>
      <c r="L115" s="1"/>
      <c r="M115" s="1"/>
      <c r="N115" s="1"/>
    </row>
    <row r="116" spans="1:14" s="4" customFormat="1" x14ac:dyDescent="0.3">
      <c r="A116" s="1"/>
      <c r="B116" s="5"/>
      <c r="E116" s="5"/>
      <c r="F116" s="1"/>
      <c r="G116" s="1"/>
      <c r="H116" s="1"/>
      <c r="L116" s="1"/>
      <c r="M116" s="1"/>
      <c r="N116" s="1"/>
    </row>
    <row r="117" spans="1:14" s="4" customFormat="1" x14ac:dyDescent="0.3">
      <c r="A117" s="1"/>
      <c r="B117" s="5"/>
      <c r="E117" s="5"/>
      <c r="F117" s="1"/>
      <c r="G117" s="1"/>
      <c r="H117" s="1"/>
      <c r="L117" s="1"/>
      <c r="M117" s="1"/>
      <c r="N117" s="1"/>
    </row>
    <row r="118" spans="1:14" s="4" customFormat="1" x14ac:dyDescent="0.3">
      <c r="A118" s="1"/>
      <c r="B118" s="5"/>
      <c r="E118" s="5"/>
      <c r="F118" s="1"/>
      <c r="G118" s="1"/>
      <c r="H118" s="1"/>
      <c r="L118" s="1"/>
      <c r="M118" s="1"/>
      <c r="N118" s="1"/>
    </row>
    <row r="119" spans="1:14" s="4" customFormat="1" x14ac:dyDescent="0.3">
      <c r="A119" s="1"/>
      <c r="B119" s="5"/>
      <c r="E119" s="5"/>
      <c r="F119" s="1"/>
      <c r="G119" s="1"/>
      <c r="H119" s="1"/>
      <c r="L119" s="1"/>
      <c r="M119" s="1"/>
      <c r="N119" s="1"/>
    </row>
    <row r="120" spans="1:14" s="4" customFormat="1" x14ac:dyDescent="0.3">
      <c r="A120" s="1"/>
      <c r="B120" s="5"/>
      <c r="E120" s="5"/>
      <c r="F120" s="1"/>
      <c r="G120" s="1"/>
      <c r="H120" s="1"/>
      <c r="L120" s="1"/>
      <c r="M120" s="1"/>
      <c r="N120" s="1"/>
    </row>
    <row r="121" spans="1:14" s="4" customFormat="1" x14ac:dyDescent="0.3">
      <c r="A121" s="1"/>
      <c r="B121" s="5"/>
      <c r="E121" s="5"/>
      <c r="F121" s="1"/>
      <c r="G121" s="1"/>
      <c r="H121" s="1"/>
      <c r="L121" s="1"/>
      <c r="M121" s="1"/>
      <c r="N121" s="1"/>
    </row>
    <row r="122" spans="1:14" s="4" customFormat="1" x14ac:dyDescent="0.3">
      <c r="A122" s="1"/>
      <c r="B122" s="5"/>
      <c r="E122" s="5"/>
      <c r="F122" s="1"/>
      <c r="G122" s="1"/>
      <c r="H122" s="1"/>
      <c r="L122" s="1"/>
      <c r="M122" s="1"/>
      <c r="N122" s="1"/>
    </row>
    <row r="123" spans="1:14" s="4" customFormat="1" x14ac:dyDescent="0.3">
      <c r="A123" s="1"/>
      <c r="B123" s="5"/>
      <c r="E123" s="5"/>
      <c r="F123" s="1"/>
      <c r="G123" s="1"/>
      <c r="H123" s="1"/>
      <c r="L123" s="1"/>
      <c r="M123" s="1"/>
      <c r="N123" s="1"/>
    </row>
  </sheetData>
  <sortState xmlns:xlrd2="http://schemas.microsoft.com/office/spreadsheetml/2017/richdata2" ref="B12:K121">
    <sortCondition ref="C12:C121"/>
  </sortState>
  <mergeCells count="8">
    <mergeCell ref="B86:E86"/>
    <mergeCell ref="F85:K85"/>
    <mergeCell ref="F86:K86"/>
    <mergeCell ref="B7:K7"/>
    <mergeCell ref="B8:K8"/>
    <mergeCell ref="B9:K9"/>
    <mergeCell ref="B81:E81"/>
    <mergeCell ref="B85:E85"/>
  </mergeCells>
  <pageMargins left="0.56000000000000005" right="0" top="0.74803149606299213" bottom="0.43307086614173229" header="0.31496062992125984" footer="0.23622047244094491"/>
  <pageSetup scale="35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1BE3ABC-C5F0-45C2-AF1B-AF42DBF36349}"/>
</file>

<file path=customXml/itemProps2.xml><?xml version="1.0" encoding="utf-8"?>
<ds:datastoreItem xmlns:ds="http://schemas.openxmlformats.org/officeDocument/2006/customXml" ds:itemID="{D8B766D2-859E-4003-ACA8-F66A0965D17F}"/>
</file>

<file path=customXml/itemProps3.xml><?xml version="1.0" encoding="utf-8"?>
<ds:datastoreItem xmlns:ds="http://schemas.openxmlformats.org/officeDocument/2006/customXml" ds:itemID="{57EEAB4A-9993-4073-AD4D-B47D8AEDD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2023-10-03T15:00:20Z</cp:lastPrinted>
  <dcterms:created xsi:type="dcterms:W3CDTF">2023-05-10T12:41:08Z</dcterms:created>
  <dcterms:modified xsi:type="dcterms:W3CDTF">2024-09-13T12:59:12Z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