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Junio/"/>
    </mc:Choice>
  </mc:AlternateContent>
  <xr:revisionPtr revIDLastSave="0" documentId="8_{7F04C6D7-3068-484F-BCB7-6C12F36A3B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YO 2024" sheetId="1" r:id="rId1"/>
  </sheets>
  <definedNames>
    <definedName name="_xlnm._FilterDatabase" localSheetId="0" hidden="1">'MAYO 2024'!$A$10:$N$10</definedName>
    <definedName name="_xlnm.Print_Area" localSheetId="0">'MAYO 2024'!$B$1:$K$111</definedName>
    <definedName name="_xlnm.Print_Titles" localSheetId="0">'MAYO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G106" i="1"/>
  <c r="I105" i="1" l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06" i="1" l="1"/>
  <c r="I70" i="1" l="1"/>
  <c r="I69" i="1"/>
  <c r="I68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 l="1"/>
  <c r="I13" i="1" l="1"/>
  <c r="I14" i="1"/>
  <c r="I15" i="1"/>
  <c r="I16" i="1"/>
  <c r="I46" i="1"/>
  <c r="I47" i="1"/>
  <c r="I48" i="1"/>
  <c r="I49" i="1"/>
  <c r="I50" i="1"/>
  <c r="I51" i="1"/>
  <c r="I1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57" i="1"/>
  <c r="I66" i="1"/>
  <c r="I67" i="1"/>
  <c r="I12" i="1" l="1"/>
</calcChain>
</file>

<file path=xl/sharedStrings.xml><?xml version="1.0" encoding="utf-8"?>
<sst xmlns="http://schemas.openxmlformats.org/spreadsheetml/2006/main" count="492" uniqueCount="311">
  <si>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</si>
  <si>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</si>
  <si>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</si>
  <si>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</si>
  <si>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</si>
  <si>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</si>
  <si>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</si>
  <si>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</si>
  <si>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</si>
  <si>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</si>
  <si>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</si>
  <si>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</si>
  <si>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</si>
  <si>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</si>
  <si>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</si>
  <si>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</si>
  <si>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</si>
  <si>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</si>
  <si>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</si>
  <si>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</si>
  <si>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</si>
  <si>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130157482</t>
  </si>
  <si>
    <t>101821248</t>
  </si>
  <si>
    <t>131388264</t>
  </si>
  <si>
    <t>EXCEL CONSULTING,SRL</t>
  </si>
  <si>
    <t>INVERSIONES SIURANA,SRL</t>
  </si>
  <si>
    <t>101069912</t>
  </si>
  <si>
    <t>401007479</t>
  </si>
  <si>
    <t>401007452</t>
  </si>
  <si>
    <t>MAPFRE BHD COMPAÑIA DE SEGUROS,S.A</t>
  </si>
  <si>
    <t>AYUNTAMIENTO DEL DISTRITO NACIONAL</t>
  </si>
  <si>
    <t>INAPA</t>
  </si>
  <si>
    <t>03100325053</t>
  </si>
  <si>
    <t>03100663073</t>
  </si>
  <si>
    <t>04701007827</t>
  </si>
  <si>
    <t>05600605306</t>
  </si>
  <si>
    <t>00101142743</t>
  </si>
  <si>
    <t>01800092007</t>
  </si>
  <si>
    <t>04700000724</t>
  </si>
  <si>
    <t>04700024807</t>
  </si>
  <si>
    <t>00200492171</t>
  </si>
  <si>
    <t>00101920924</t>
  </si>
  <si>
    <t>02700022417</t>
  </si>
  <si>
    <t>00101682698</t>
  </si>
  <si>
    <t>00101855021</t>
  </si>
  <si>
    <t>01200077103</t>
  </si>
  <si>
    <t>101503939</t>
  </si>
  <si>
    <t>131252451</t>
  </si>
  <si>
    <t>ALEJANDRA DEL CARMEN ANIDO HERRERA</t>
  </si>
  <si>
    <t>CARMEN ROSA PERALTA</t>
  </si>
  <si>
    <t>FRANKLIN FRANCISCO MILIAN CAPELLAN</t>
  </si>
  <si>
    <t>JOSE J. FERNANDEZ DELGADO</t>
  </si>
  <si>
    <t>JOSE PAUL RODRIGUEZ MANCEBO</t>
  </si>
  <si>
    <t>LUZ CELESTE PEREZ LABOURT</t>
  </si>
  <si>
    <t>MARCEL ALEXIS JOSE BACO ERO</t>
  </si>
  <si>
    <t>RAFAELINA M. CONCEPCION LANTIGUA</t>
  </si>
  <si>
    <t>VIOLETA LUNA</t>
  </si>
  <si>
    <t>YRIS ESTELA ALMANZAR BETANCES</t>
  </si>
  <si>
    <t>ANGEL MATEO GIL</t>
  </si>
  <si>
    <t>Dulce M. Soto Fernández</t>
  </si>
  <si>
    <t>FABIO REYES GARCIA</t>
  </si>
  <si>
    <t>RITA ELENA OGANDO SANTOS</t>
  </si>
  <si>
    <t>AGUA PLANETA AZUL,S.A</t>
  </si>
  <si>
    <t>URBANVOLT SOLUTION SRL</t>
  </si>
  <si>
    <t>RNC/CED.</t>
  </si>
  <si>
    <t>430019501</t>
  </si>
  <si>
    <t>401516454</t>
  </si>
  <si>
    <t>101001577</t>
  </si>
  <si>
    <t>131848087</t>
  </si>
  <si>
    <t>OFICINA GUB DE TEC DE LA INF Y COM</t>
  </si>
  <si>
    <t>SEGURO NACIONAL DE SALUD</t>
  </si>
  <si>
    <t>COMPAÑIA DOM.DE TELEFONOS,S.A</t>
  </si>
  <si>
    <t>GRUPO RETMOX, SRL</t>
  </si>
  <si>
    <t>131974791</t>
  </si>
  <si>
    <t>REPUESTOS MAROCA,SRL</t>
  </si>
  <si>
    <t>B1500000152</t>
  </si>
  <si>
    <t>B1500000153</t>
  </si>
  <si>
    <t>B1500000209</t>
  </si>
  <si>
    <t>B1500000140</t>
  </si>
  <si>
    <t>B1500000210</t>
  </si>
  <si>
    <t>B1500000157</t>
  </si>
  <si>
    <t>B1500000758</t>
  </si>
  <si>
    <t>B1500000154</t>
  </si>
  <si>
    <t>B1500000243</t>
  </si>
  <si>
    <t>B1500000329</t>
  </si>
  <si>
    <t>B1500000068</t>
  </si>
  <si>
    <t>402002364</t>
  </si>
  <si>
    <t>00100029503</t>
  </si>
  <si>
    <t>430096326</t>
  </si>
  <si>
    <t>130395209</t>
  </si>
  <si>
    <t>124026954</t>
  </si>
  <si>
    <t>04800495279</t>
  </si>
  <si>
    <t>101863706</t>
  </si>
  <si>
    <t>131399096</t>
  </si>
  <si>
    <t>Ayuntamiento Municipio de Santiago</t>
  </si>
  <si>
    <t>BRUNO EMIGDIO CALDERON TRONCOSO</t>
  </si>
  <si>
    <t>FENATRAZONAS</t>
  </si>
  <si>
    <t>TRASERMUL  C POR A</t>
  </si>
  <si>
    <t>METRO TECNOLOGIA,SRL</t>
  </si>
  <si>
    <t>YGNACIO HERNANDEZ HICIANO</t>
  </si>
  <si>
    <t>JARDIN ILUSIONES, SRL</t>
  </si>
  <si>
    <t>SERLINE INVESTMENTS,SRL</t>
  </si>
  <si>
    <t>SERV. REPARACIONALARMA</t>
  </si>
  <si>
    <t>B1500000132</t>
  </si>
  <si>
    <t>B1500001922</t>
  </si>
  <si>
    <t>B1500140389</t>
  </si>
  <si>
    <t>B1500140588</t>
  </si>
  <si>
    <t>B1500140618</t>
  </si>
  <si>
    <t>E450000044047</t>
  </si>
  <si>
    <t>E450000045243</t>
  </si>
  <si>
    <t>E450000044082</t>
  </si>
  <si>
    <t>E450000045258</t>
  </si>
  <si>
    <t>E450000045055</t>
  </si>
  <si>
    <t>E450000045084</t>
  </si>
  <si>
    <t>B1500530978</t>
  </si>
  <si>
    <t>B1500530984</t>
  </si>
  <si>
    <t>B1500530993</t>
  </si>
  <si>
    <t>B1500531031</t>
  </si>
  <si>
    <t>B1500534137</t>
  </si>
  <si>
    <t>B1500000765</t>
  </si>
  <si>
    <t>B1500000463</t>
  </si>
  <si>
    <t>B1500174422</t>
  </si>
  <si>
    <t>B1500174703</t>
  </si>
  <si>
    <t>B1500183242</t>
  </si>
  <si>
    <t>B1500174762</t>
  </si>
  <si>
    <t>B1500174773</t>
  </si>
  <si>
    <t>B1500052958</t>
  </si>
  <si>
    <t>B1500053169</t>
  </si>
  <si>
    <t>B1500006531</t>
  </si>
  <si>
    <t>B1500142296</t>
  </si>
  <si>
    <t>B1500142495</t>
  </si>
  <si>
    <t>B1500142525</t>
  </si>
  <si>
    <t>B1500003257</t>
  </si>
  <si>
    <t>B1500000072</t>
  </si>
  <si>
    <t>B1500323961</t>
  </si>
  <si>
    <t>B1500003020</t>
  </si>
  <si>
    <t>B1500001132</t>
  </si>
  <si>
    <t>B1500000687</t>
  </si>
  <si>
    <t>B1500002284</t>
  </si>
  <si>
    <t>B1500000499</t>
  </si>
  <si>
    <t>B1500000136</t>
  </si>
  <si>
    <t>B1500000425</t>
  </si>
  <si>
    <t>B1500000035</t>
  </si>
  <si>
    <t>B1500000775</t>
  </si>
  <si>
    <t>B1500000580</t>
  </si>
  <si>
    <t>B1500001271</t>
  </si>
  <si>
    <t>E450000000003</t>
  </si>
  <si>
    <t>B1500000003</t>
  </si>
  <si>
    <t>B1500000182</t>
  </si>
  <si>
    <t>B1500000046</t>
  </si>
  <si>
    <t>B1500003256</t>
  </si>
  <si>
    <t>B1500002488</t>
  </si>
  <si>
    <t>B1500002519</t>
  </si>
  <si>
    <t>B1500002542</t>
  </si>
  <si>
    <t>B1500002577</t>
  </si>
  <si>
    <t>B1500002597</t>
  </si>
  <si>
    <t>B1500002620</t>
  </si>
  <si>
    <t>B1500000912</t>
  </si>
  <si>
    <t>B1500032740</t>
  </si>
  <si>
    <t>B1500009744</t>
  </si>
  <si>
    <t>B1500000018</t>
  </si>
  <si>
    <t>B1500000019</t>
  </si>
  <si>
    <t>B1500000240</t>
  </si>
  <si>
    <t>B1500000024</t>
  </si>
  <si>
    <t>B1500000066</t>
  </si>
  <si>
    <t>B1500000067</t>
  </si>
  <si>
    <t>B1500001942</t>
  </si>
  <si>
    <t>B1500000084</t>
  </si>
  <si>
    <t>B1500000325</t>
  </si>
  <si>
    <t>B1500000495</t>
  </si>
  <si>
    <t>B1500000220</t>
  </si>
  <si>
    <t>B1500000076</t>
  </si>
  <si>
    <t>B1500000276</t>
  </si>
  <si>
    <t>B1500000246</t>
  </si>
  <si>
    <t>B1500000404</t>
  </si>
  <si>
    <t>B1500000166</t>
  </si>
  <si>
    <t>B1500000308</t>
  </si>
  <si>
    <t>B1500000604</t>
  </si>
  <si>
    <t>B1500000089</t>
  </si>
  <si>
    <t>B1500000195</t>
  </si>
  <si>
    <t>B1500012119</t>
  </si>
  <si>
    <t>B1500000221</t>
  </si>
  <si>
    <t>B1500000073</t>
  </si>
  <si>
    <t>132620429</t>
  </si>
  <si>
    <t>101604654</t>
  </si>
  <si>
    <t>401037272</t>
  </si>
  <si>
    <t>131815367</t>
  </si>
  <si>
    <t>132418905</t>
  </si>
  <si>
    <t>130952371</t>
  </si>
  <si>
    <t>101199121</t>
  </si>
  <si>
    <t>401500256</t>
  </si>
  <si>
    <t>401501465</t>
  </si>
  <si>
    <t>132075366</t>
  </si>
  <si>
    <t>131293468</t>
  </si>
  <si>
    <t>131153692</t>
  </si>
  <si>
    <t>00105227714</t>
  </si>
  <si>
    <t>101014334</t>
  </si>
  <si>
    <t>132189353</t>
  </si>
  <si>
    <t>131742505</t>
  </si>
  <si>
    <t>132242114</t>
  </si>
  <si>
    <t>101157216</t>
  </si>
  <si>
    <t>130714487</t>
  </si>
  <si>
    <t>131167756</t>
  </si>
  <si>
    <t>00101910370</t>
  </si>
  <si>
    <t>131807641</t>
  </si>
  <si>
    <t>AGENCIA MULTIMEDIOS SOCIEDAD DE LA INFORMACION,SRL</t>
  </si>
  <si>
    <t>RADIO CADENA COMERCIAL SRL</t>
  </si>
  <si>
    <t>CAASD</t>
  </si>
  <si>
    <t>AENOR DOMINICANA,SRL</t>
  </si>
  <si>
    <t>CENTRO DR.MARINE NU-MED,SRL</t>
  </si>
  <si>
    <t>DISLA URIBE KONCEPTO, SRL</t>
  </si>
  <si>
    <t>Plaza Naco Hotel S.R.L</t>
  </si>
  <si>
    <t>INSTITUTO POSTAL DOMINICANO</t>
  </si>
  <si>
    <t>UNIVERSIDAD DE LA TERCERA EDAD</t>
  </si>
  <si>
    <t>EXPERT CLEANER SQE,SRL</t>
  </si>
  <si>
    <t>GRUPO GARME,SRL</t>
  </si>
  <si>
    <t>CARMEN ENICIA CHEVALIER CARABALLO</t>
  </si>
  <si>
    <t>Editora Listín Diario, C. por  A.</t>
  </si>
  <si>
    <t>IMSAG MEDIA GROUP,SRL</t>
  </si>
  <si>
    <t>GRUPO KAPEM SRL</t>
  </si>
  <si>
    <t>REBIRTH CONSULTING,SRL</t>
  </si>
  <si>
    <t>APARTA HOTEL PLAZA NACO,SRL</t>
  </si>
  <si>
    <t>CARPAS TROPICALES,SRL</t>
  </si>
  <si>
    <t>CONSTRUCTORA MEJIA DRAIBY,SRL</t>
  </si>
  <si>
    <t>SANDRA M.LEROUX PICHARDO</t>
  </si>
  <si>
    <t>INVERSIONES ARCURI,SRL</t>
  </si>
  <si>
    <t>COLOCACION PUBLICIDAD MAYO 24</t>
  </si>
  <si>
    <t>ALMACEN DE ARCHIVO,MAY/2024</t>
  </si>
  <si>
    <t>AGUA DE POZO TORRE SS,MAY/2024</t>
  </si>
  <si>
    <t>AGUA Y ALCANT.TORRE SS, MAY/24</t>
  </si>
  <si>
    <t>SUMARIA CNSS,MAY/2024</t>
  </si>
  <si>
    <t>FLOTA EMPLEAOS, MAY/2024</t>
  </si>
  <si>
    <t>CENTRAL CGCNSS,MAY/2024</t>
  </si>
  <si>
    <t>INTERNET Y TEL.CGCNSS,MAY/24</t>
  </si>
  <si>
    <t>MODENS INTERNET CGCNSS,MAY/24</t>
  </si>
  <si>
    <t>INTERNET GG, MAY/2024</t>
  </si>
  <si>
    <t>CMN-O,04/04 AL 04/05/2024</t>
  </si>
  <si>
    <t>AREA COMUNES 03/04 AL 03/05/24</t>
  </si>
  <si>
    <t>OFICINA CNSS,03/04 AL 03/04/24</t>
  </si>
  <si>
    <t>OF.EDIF.CUMB.19/04 A 20/5/24</t>
  </si>
  <si>
    <t>CMR-I,AZUA 06/04 A 07/05/2024</t>
  </si>
  <si>
    <t>ADQUISICION CAMARAS AMPLIACION</t>
  </si>
  <si>
    <t>AUDITORIA CERTIFICACION ISO</t>
  </si>
  <si>
    <t>AGUA PARA CONSUMO</t>
  </si>
  <si>
    <t>COMPRA AGUA,13/05/2024</t>
  </si>
  <si>
    <t>BOTELLA AGUA 16 ONZA,13/5/2024</t>
  </si>
  <si>
    <t>COMPRA AGUA,20/05/2024</t>
  </si>
  <si>
    <t>AGUA P/ CONSUMO PERSONAL</t>
  </si>
  <si>
    <t>ALMACEN DE ARCHIVO,JUN/24</t>
  </si>
  <si>
    <t>TORRE SS,JUNIO 2024</t>
  </si>
  <si>
    <t>RECOGIDA BASURA CMR-II,JUN/24</t>
  </si>
  <si>
    <t>AGUA Y ALCANT.ALMAC.JUN/2024</t>
  </si>
  <si>
    <t>AGUA POZO TORRE SS,JUN/2024</t>
  </si>
  <si>
    <t>AGUA Y ALCAT.TORRE SS,JUN/2024</t>
  </si>
  <si>
    <t>SERVICIO PROGRAMA PREV. SALUD</t>
  </si>
  <si>
    <t>SERVICIO CATERING,ACTIV. CNSS</t>
  </si>
  <si>
    <t>ALQ. LOCAL CMN-0,JUN/2024</t>
  </si>
  <si>
    <t>AGUA Y ALCANT.CMR-0,MAY/2024</t>
  </si>
  <si>
    <t>ALQ. ESPACIO PUNTO GOB.,MAY/24</t>
  </si>
  <si>
    <t>CONT. SALON P/ GRADUACION EMPL</t>
  </si>
  <si>
    <t>SERV. ALMACENAJES DOC.MAY/2024</t>
  </si>
  <si>
    <t>ENVIO DOCUMENTOS</t>
  </si>
  <si>
    <t>SERVICIO CAPACION EN RR.HH</t>
  </si>
  <si>
    <t>SERV. JARDINERIA,MAYO/2024</t>
  </si>
  <si>
    <t>SERV. PUBLICIDAD MAYO 2024</t>
  </si>
  <si>
    <t>DISENO Y DIAG. MEMORIA CNSS</t>
  </si>
  <si>
    <t>ADQ. E INSTALACION MICROFONOS</t>
  </si>
  <si>
    <t>SERV. INTERNET,JUN/2024</t>
  </si>
  <si>
    <t>SERV. FUMIGACION, MAYO 2024</t>
  </si>
  <si>
    <t>ALMUERZO EMPL.CNSS,MAY/2024</t>
  </si>
  <si>
    <t>SEGURO VIDA EMPL.CNSS,JUN/24</t>
  </si>
  <si>
    <t>SERVICIO DE PUBLICIDAD MAYO 24</t>
  </si>
  <si>
    <t>SERVICIO ALIMENTAC.ACTIV.CNSS</t>
  </si>
  <si>
    <t>CORONA DESCANSO DIVINO</t>
  </si>
  <si>
    <t>CORONA FUNEBRE</t>
  </si>
  <si>
    <t>CENTRO MESA ELAB CON ROSA</t>
  </si>
  <si>
    <t>CORONA PAZ A SUS RESTOS</t>
  </si>
  <si>
    <t>CENTRO DE MESA ACTIVIDAD CNSS</t>
  </si>
  <si>
    <t>CORONA FUBBRE</t>
  </si>
  <si>
    <t>SERVICIOS JURIDICOS</t>
  </si>
  <si>
    <t>AGUA Y ALCANT.CMR-II,06/5-03/6</t>
  </si>
  <si>
    <t>ESPACIO PAGADO AUDIENCIA DESL</t>
  </si>
  <si>
    <t>SERV. PLUBLICIDAD,ABRIL 2024</t>
  </si>
  <si>
    <t>SERV. PLUBLICIDAD,MAYO 2024</t>
  </si>
  <si>
    <t>SERVICIO PUBLICIDAD,MAYO 2024</t>
  </si>
  <si>
    <t>ALQ.PARQUEO P/COLABORAD.JUN/24</t>
  </si>
  <si>
    <t>COMPRA 3 ABANICO DE TECHO</t>
  </si>
  <si>
    <t>COMPRA PISO PORCELANATO</t>
  </si>
  <si>
    <t>INFORMES ENTREGABLES</t>
  </si>
  <si>
    <t>OFICINAS EDIF.LA CUMBRE,ABR/24</t>
  </si>
  <si>
    <t>OFICINAS EDIF.LA CUMBRE,MAY/24</t>
  </si>
  <si>
    <t>OFICINAS EDIF.LA CUMBRE,JUN/24</t>
  </si>
  <si>
    <t>SERV. PUBLICIDAD,JUN/2024</t>
  </si>
  <si>
    <t>EVAL. DICTAMEN Y MOV. MAY-24</t>
  </si>
  <si>
    <t>ALQ. SILLAS TIPO JARDINERIA</t>
  </si>
  <si>
    <t>IMPERM.TECHO 8VO.PISO TORRE SS</t>
  </si>
  <si>
    <t>REPARACIONES VENTANAS CNSS</t>
  </si>
  <si>
    <t>MANT.VEHICULO CNSS</t>
  </si>
  <si>
    <t>LEGALIZACION DOC. VARIOS CNSS</t>
  </si>
  <si>
    <t>SFS COMPLEMENT.JULIO 2024</t>
  </si>
  <si>
    <t>MOVILIDAD. MAY-24</t>
  </si>
  <si>
    <t>REPAR.TUBERIA DE AGUA TORRE SS</t>
  </si>
  <si>
    <t>AUMENTO AQL. MAY / JUN 2024</t>
  </si>
  <si>
    <t>COMPRA COMESTIBLES PARA CNSS</t>
  </si>
  <si>
    <t>SERVICIOS INGENIERILES Y  MINEROS SERVINGMI,SRL</t>
  </si>
  <si>
    <t>2DO PAGO P/ READEC. OFICINAS CNS</t>
  </si>
  <si>
    <t>Informe mensual de Pagos a suplidores al 30 de junio 2024</t>
  </si>
  <si>
    <t>Encargado Departamento Contabilidad</t>
  </si>
  <si>
    <t>Directora Financiera</t>
  </si>
  <si>
    <t>ALQ. LOCAL ALMACEN,MAY/2024</t>
  </si>
  <si>
    <t>PUBLICIDAD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</si>
</sst>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2563927</xdr:colOff>
      <xdr:row>0</xdr:row>
      <xdr:rowOff>133350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002" y="133350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48"/>
  <sheetViews>
    <sheetView showGridLines="0" tabSelected="1" view="pageBreakPreview" zoomScaleNormal="112" zoomScaleSheetLayoutView="100" workbookViewId="0">
      <selection activeCell="H12" sqref="H12"/>
    </sheetView>
  </sheetViews>
  <sheetFormatPr baseColWidth="10" defaultColWidth="11.44140625" defaultRowHeight="14.4" x14ac:dyDescent="0.3"/>
  <cols>
    <col min="1" max="1" width="3" style="1" customWidth="1"/>
    <col min="2" max="2" width="18.44140625" style="6" bestFit="1" customWidth="1"/>
    <col min="3" max="3" width="9.6640625" style="5" bestFit="1" customWidth="1"/>
    <col min="4" max="4" width="12.109375" style="5" bestFit="1" customWidth="1"/>
    <col min="5" max="5" width="38.5546875" style="6" bestFit="1" customWidth="1"/>
    <col min="6" max="6" width="34.5546875" style="1" bestFit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5" t="s">
        <v>0</v>
      </c>
      <c r="C7" s="35"/>
      <c r="D7" s="35"/>
      <c r="E7" s="35"/>
      <c r="F7" s="35"/>
      <c r="G7" s="35"/>
      <c r="H7" s="35"/>
      <c r="I7" s="35"/>
      <c r="J7" s="35"/>
      <c r="K7" s="35"/>
      <c r="L7" s="2"/>
    </row>
    <row r="8" spans="2:12" x14ac:dyDescent="0.3">
      <c r="B8" s="36" t="s">
        <v>306</v>
      </c>
      <c r="C8" s="36"/>
      <c r="D8" s="36"/>
      <c r="E8" s="36"/>
      <c r="F8" s="36"/>
      <c r="G8" s="36"/>
      <c r="H8" s="36"/>
      <c r="I8" s="36"/>
      <c r="J8" s="36"/>
      <c r="K8" s="36"/>
    </row>
    <row r="9" spans="2:12" x14ac:dyDescent="0.3">
      <c r="B9" s="37" t="s">
        <v>1</v>
      </c>
      <c r="C9" s="37"/>
      <c r="D9" s="37"/>
      <c r="E9" s="37"/>
      <c r="F9" s="37"/>
      <c r="G9" s="37"/>
      <c r="H9" s="37"/>
      <c r="I9" s="37"/>
      <c r="J9" s="37"/>
      <c r="K9" s="37"/>
    </row>
    <row r="10" spans="2:12" s="3" customFormat="1" ht="28.8" x14ac:dyDescent="0.3">
      <c r="B10" s="14" t="s">
        <v>2</v>
      </c>
      <c r="C10" s="15" t="s">
        <v>3</v>
      </c>
      <c r="D10" s="15" t="s">
        <v>64</v>
      </c>
      <c r="E10" s="14" t="s">
        <v>4</v>
      </c>
      <c r="F10" s="14" t="s">
        <v>5</v>
      </c>
      <c r="G10" s="16" t="s">
        <v>6</v>
      </c>
      <c r="H10" s="16" t="s">
        <v>7</v>
      </c>
      <c r="I10" s="15" t="s">
        <v>8</v>
      </c>
      <c r="J10" s="15" t="s">
        <v>9</v>
      </c>
      <c r="K10" s="15" t="s">
        <v>10</v>
      </c>
    </row>
    <row r="11" spans="2:12" ht="28.8" x14ac:dyDescent="0.3">
      <c r="B11" s="23" t="s">
        <v>103</v>
      </c>
      <c r="C11" s="24">
        <f>DATE(2024,6,3)</f>
        <v>45446</v>
      </c>
      <c r="D11" s="23" t="s">
        <v>183</v>
      </c>
      <c r="E11" s="27" t="s">
        <v>205</v>
      </c>
      <c r="F11" s="23" t="s">
        <v>226</v>
      </c>
      <c r="G11" s="25">
        <v>23600</v>
      </c>
      <c r="H11" s="25">
        <v>23600</v>
      </c>
      <c r="I11" s="29">
        <f>+G11-H11</f>
        <v>0</v>
      </c>
      <c r="J11" s="30">
        <v>45473</v>
      </c>
      <c r="K11" s="31" t="s">
        <v>11</v>
      </c>
    </row>
    <row r="12" spans="2:12" x14ac:dyDescent="0.3">
      <c r="B12" s="23" t="s">
        <v>104</v>
      </c>
      <c r="C12" s="24">
        <f>DATE(2024,6,3)</f>
        <v>45446</v>
      </c>
      <c r="D12" s="23" t="s">
        <v>184</v>
      </c>
      <c r="E12" s="23" t="s">
        <v>206</v>
      </c>
      <c r="F12" s="23" t="s">
        <v>310</v>
      </c>
      <c r="G12" s="25">
        <v>41300</v>
      </c>
      <c r="H12" s="25">
        <v>41300</v>
      </c>
      <c r="I12" s="19">
        <f>+G12-H12</f>
        <v>0</v>
      </c>
      <c r="J12" s="30">
        <v>45473</v>
      </c>
      <c r="K12" s="20" t="s">
        <v>11</v>
      </c>
    </row>
    <row r="13" spans="2:12" x14ac:dyDescent="0.3">
      <c r="B13" s="23" t="s">
        <v>105</v>
      </c>
      <c r="C13" s="24">
        <f t="shared" ref="C13:C27" si="0">DATE(2024,6,5)</f>
        <v>45448</v>
      </c>
      <c r="D13" s="23" t="s">
        <v>185</v>
      </c>
      <c r="E13" s="23" t="s">
        <v>207</v>
      </c>
      <c r="F13" s="23" t="s">
        <v>227</v>
      </c>
      <c r="G13" s="25">
        <v>777.6</v>
      </c>
      <c r="H13" s="25">
        <v>777.6</v>
      </c>
      <c r="I13" s="19">
        <f t="shared" ref="I13:I75" si="1">+G13-H13</f>
        <v>0</v>
      </c>
      <c r="J13" s="30">
        <v>45473</v>
      </c>
      <c r="K13" s="20" t="s">
        <v>11</v>
      </c>
    </row>
    <row r="14" spans="2:12" x14ac:dyDescent="0.3">
      <c r="B14" s="23" t="s">
        <v>106</v>
      </c>
      <c r="C14" s="24">
        <f t="shared" si="0"/>
        <v>45448</v>
      </c>
      <c r="D14" s="23" t="s">
        <v>185</v>
      </c>
      <c r="E14" s="23" t="s">
        <v>207</v>
      </c>
      <c r="F14" s="23" t="s">
        <v>228</v>
      </c>
      <c r="G14" s="25">
        <v>544</v>
      </c>
      <c r="H14" s="25">
        <v>544</v>
      </c>
      <c r="I14" s="19">
        <f t="shared" si="1"/>
        <v>0</v>
      </c>
      <c r="J14" s="30">
        <v>45473</v>
      </c>
      <c r="K14" s="20" t="s">
        <v>11</v>
      </c>
    </row>
    <row r="15" spans="2:12" x14ac:dyDescent="0.3">
      <c r="B15" s="23" t="s">
        <v>107</v>
      </c>
      <c r="C15" s="24">
        <f t="shared" si="0"/>
        <v>45448</v>
      </c>
      <c r="D15" s="23" t="s">
        <v>185</v>
      </c>
      <c r="E15" s="23" t="s">
        <v>207</v>
      </c>
      <c r="F15" s="23" t="s">
        <v>229</v>
      </c>
      <c r="G15" s="25">
        <v>4236</v>
      </c>
      <c r="H15" s="25">
        <v>4236</v>
      </c>
      <c r="I15" s="19">
        <f t="shared" si="1"/>
        <v>0</v>
      </c>
      <c r="J15" s="30">
        <v>45473</v>
      </c>
      <c r="K15" s="20" t="s">
        <v>11</v>
      </c>
    </row>
    <row r="16" spans="2:12" x14ac:dyDescent="0.3">
      <c r="B16" s="23" t="s">
        <v>108</v>
      </c>
      <c r="C16" s="24">
        <f t="shared" si="0"/>
        <v>45448</v>
      </c>
      <c r="D16" s="23" t="s">
        <v>67</v>
      </c>
      <c r="E16" s="23" t="s">
        <v>71</v>
      </c>
      <c r="F16" s="23" t="s">
        <v>230</v>
      </c>
      <c r="G16" s="25">
        <v>76795.429999999993</v>
      </c>
      <c r="H16" s="25">
        <v>76795.429999999993</v>
      </c>
      <c r="I16" s="19">
        <f t="shared" si="1"/>
        <v>0</v>
      </c>
      <c r="J16" s="30">
        <v>45473</v>
      </c>
      <c r="K16" s="20" t="s">
        <v>11</v>
      </c>
    </row>
    <row r="17" spans="2:11" x14ac:dyDescent="0.3">
      <c r="B17" s="23" t="s">
        <v>109</v>
      </c>
      <c r="C17" s="24">
        <f t="shared" si="0"/>
        <v>45448</v>
      </c>
      <c r="D17" s="23" t="s">
        <v>67</v>
      </c>
      <c r="E17" s="23" t="s">
        <v>71</v>
      </c>
      <c r="F17" s="23" t="s">
        <v>231</v>
      </c>
      <c r="G17" s="25">
        <v>138025.19</v>
      </c>
      <c r="H17" s="25">
        <v>138025.19</v>
      </c>
      <c r="I17" s="19">
        <f t="shared" si="1"/>
        <v>0</v>
      </c>
      <c r="J17" s="30">
        <v>45473</v>
      </c>
      <c r="K17" s="20" t="s">
        <v>11</v>
      </c>
    </row>
    <row r="18" spans="2:11" x14ac:dyDescent="0.3">
      <c r="B18" s="23" t="s">
        <v>110</v>
      </c>
      <c r="C18" s="24">
        <f t="shared" si="0"/>
        <v>45448</v>
      </c>
      <c r="D18" s="23" t="s">
        <v>67</v>
      </c>
      <c r="E18" s="23" t="s">
        <v>71</v>
      </c>
      <c r="F18" s="23" t="s">
        <v>232</v>
      </c>
      <c r="G18" s="25">
        <v>55065.5</v>
      </c>
      <c r="H18" s="25">
        <v>55065.5</v>
      </c>
      <c r="I18" s="19">
        <f>+G18-H18</f>
        <v>0</v>
      </c>
      <c r="J18" s="30">
        <v>45473</v>
      </c>
      <c r="K18" s="20" t="s">
        <v>11</v>
      </c>
    </row>
    <row r="19" spans="2:11" x14ac:dyDescent="0.3">
      <c r="B19" s="23" t="s">
        <v>111</v>
      </c>
      <c r="C19" s="24">
        <f t="shared" si="0"/>
        <v>45448</v>
      </c>
      <c r="D19" s="23" t="s">
        <v>67</v>
      </c>
      <c r="E19" s="23" t="s">
        <v>71</v>
      </c>
      <c r="F19" s="23" t="s">
        <v>233</v>
      </c>
      <c r="G19" s="25">
        <v>23262.2</v>
      </c>
      <c r="H19" s="25">
        <v>23262.2</v>
      </c>
      <c r="I19" s="19">
        <f>+G19-H19</f>
        <v>0</v>
      </c>
      <c r="J19" s="30">
        <v>45473</v>
      </c>
      <c r="K19" s="20" t="s">
        <v>11</v>
      </c>
    </row>
    <row r="20" spans="2:11" x14ac:dyDescent="0.3">
      <c r="B20" s="23" t="s">
        <v>112</v>
      </c>
      <c r="C20" s="24">
        <f t="shared" si="0"/>
        <v>45448</v>
      </c>
      <c r="D20" s="23" t="s">
        <v>67</v>
      </c>
      <c r="E20" s="23" t="s">
        <v>71</v>
      </c>
      <c r="F20" s="23" t="s">
        <v>234</v>
      </c>
      <c r="G20" s="25">
        <v>6123</v>
      </c>
      <c r="H20" s="25">
        <v>6123</v>
      </c>
      <c r="I20" s="19">
        <f t="shared" si="1"/>
        <v>0</v>
      </c>
      <c r="J20" s="30">
        <v>45473</v>
      </c>
      <c r="K20" s="20" t="s">
        <v>11</v>
      </c>
    </row>
    <row r="21" spans="2:11" x14ac:dyDescent="0.3">
      <c r="B21" s="23" t="s">
        <v>113</v>
      </c>
      <c r="C21" s="24">
        <f t="shared" si="0"/>
        <v>45448</v>
      </c>
      <c r="D21" s="23" t="s">
        <v>67</v>
      </c>
      <c r="E21" s="23" t="s">
        <v>71</v>
      </c>
      <c r="F21" s="23" t="s">
        <v>235</v>
      </c>
      <c r="G21" s="25">
        <v>3952</v>
      </c>
      <c r="H21" s="25">
        <v>3952</v>
      </c>
      <c r="I21" s="19">
        <f t="shared" si="1"/>
        <v>0</v>
      </c>
      <c r="J21" s="30">
        <v>45473</v>
      </c>
      <c r="K21" s="20" t="s">
        <v>11</v>
      </c>
    </row>
    <row r="22" spans="2:11" x14ac:dyDescent="0.3">
      <c r="B22" s="23" t="s">
        <v>114</v>
      </c>
      <c r="C22" s="24">
        <f t="shared" si="0"/>
        <v>45448</v>
      </c>
      <c r="D22" s="23" t="s">
        <v>22</v>
      </c>
      <c r="E22" s="23" t="s">
        <v>20</v>
      </c>
      <c r="F22" s="23" t="s">
        <v>236</v>
      </c>
      <c r="G22" s="25">
        <v>72758.27</v>
      </c>
      <c r="H22" s="25">
        <v>72758.27</v>
      </c>
      <c r="I22" s="19">
        <f t="shared" si="1"/>
        <v>0</v>
      </c>
      <c r="J22" s="30">
        <v>45473</v>
      </c>
      <c r="K22" s="20" t="s">
        <v>11</v>
      </c>
    </row>
    <row r="23" spans="2:11" x14ac:dyDescent="0.3">
      <c r="B23" s="23" t="s">
        <v>115</v>
      </c>
      <c r="C23" s="24">
        <f t="shared" si="0"/>
        <v>45448</v>
      </c>
      <c r="D23" s="23" t="s">
        <v>22</v>
      </c>
      <c r="E23" s="23" t="s">
        <v>20</v>
      </c>
      <c r="F23" s="23" t="s">
        <v>237</v>
      </c>
      <c r="G23" s="25">
        <v>369947.11</v>
      </c>
      <c r="H23" s="25">
        <v>369947.11</v>
      </c>
      <c r="I23" s="19">
        <f t="shared" si="1"/>
        <v>0</v>
      </c>
      <c r="J23" s="30">
        <v>45473</v>
      </c>
      <c r="K23" s="20" t="s">
        <v>11</v>
      </c>
    </row>
    <row r="24" spans="2:11" x14ac:dyDescent="0.3">
      <c r="B24" s="23" t="s">
        <v>116</v>
      </c>
      <c r="C24" s="24">
        <f t="shared" si="0"/>
        <v>45448</v>
      </c>
      <c r="D24" s="23" t="s">
        <v>22</v>
      </c>
      <c r="E24" s="23" t="s">
        <v>20</v>
      </c>
      <c r="F24" s="23" t="s">
        <v>238</v>
      </c>
      <c r="G24" s="25">
        <v>157368.49</v>
      </c>
      <c r="H24" s="25">
        <v>157368.49</v>
      </c>
      <c r="I24" s="19">
        <f t="shared" si="1"/>
        <v>0</v>
      </c>
      <c r="J24" s="30">
        <v>45473</v>
      </c>
      <c r="K24" s="20" t="s">
        <v>11</v>
      </c>
    </row>
    <row r="25" spans="2:11" x14ac:dyDescent="0.3">
      <c r="B25" s="23" t="s">
        <v>117</v>
      </c>
      <c r="C25" s="24">
        <f t="shared" si="0"/>
        <v>45448</v>
      </c>
      <c r="D25" s="23" t="s">
        <v>22</v>
      </c>
      <c r="E25" s="23" t="s">
        <v>20</v>
      </c>
      <c r="F25" s="23" t="s">
        <v>239</v>
      </c>
      <c r="G25" s="25">
        <v>180704.57</v>
      </c>
      <c r="H25" s="25">
        <v>180704.57</v>
      </c>
      <c r="I25" s="19">
        <f>+G25-H25</f>
        <v>0</v>
      </c>
      <c r="J25" s="30">
        <v>45473</v>
      </c>
      <c r="K25" s="20" t="s">
        <v>11</v>
      </c>
    </row>
    <row r="26" spans="2:11" x14ac:dyDescent="0.3">
      <c r="B26" s="23" t="s">
        <v>118</v>
      </c>
      <c r="C26" s="24">
        <f t="shared" si="0"/>
        <v>45448</v>
      </c>
      <c r="D26" s="23" t="s">
        <v>22</v>
      </c>
      <c r="E26" s="23" t="s">
        <v>20</v>
      </c>
      <c r="F26" s="23" t="s">
        <v>240</v>
      </c>
      <c r="G26" s="25">
        <v>1420.17</v>
      </c>
      <c r="H26" s="25">
        <v>1420.17</v>
      </c>
      <c r="I26" s="19">
        <f>+G26-H26</f>
        <v>0</v>
      </c>
      <c r="J26" s="30">
        <v>45473</v>
      </c>
      <c r="K26" s="20" t="s">
        <v>11</v>
      </c>
    </row>
    <row r="27" spans="2:11" x14ac:dyDescent="0.3">
      <c r="B27" s="23" t="s">
        <v>119</v>
      </c>
      <c r="C27" s="24">
        <f t="shared" si="0"/>
        <v>45448</v>
      </c>
      <c r="D27" s="23" t="s">
        <v>90</v>
      </c>
      <c r="E27" s="23" t="s">
        <v>98</v>
      </c>
      <c r="F27" s="23" t="s">
        <v>241</v>
      </c>
      <c r="G27" s="25">
        <v>61596</v>
      </c>
      <c r="H27" s="25">
        <v>61596</v>
      </c>
      <c r="I27" s="19">
        <f t="shared" si="1"/>
        <v>0</v>
      </c>
      <c r="J27" s="30">
        <v>45473</v>
      </c>
      <c r="K27" s="20" t="s">
        <v>11</v>
      </c>
    </row>
    <row r="28" spans="2:11" x14ac:dyDescent="0.3">
      <c r="B28" s="23" t="s">
        <v>120</v>
      </c>
      <c r="C28" s="24">
        <f t="shared" ref="C28:C50" si="2">DATE(2024,6,11)</f>
        <v>45454</v>
      </c>
      <c r="D28" s="23" t="s">
        <v>186</v>
      </c>
      <c r="E28" s="23" t="s">
        <v>208</v>
      </c>
      <c r="F28" s="23" t="s">
        <v>242</v>
      </c>
      <c r="G28" s="25">
        <v>1421310</v>
      </c>
      <c r="H28" s="25">
        <v>1421310</v>
      </c>
      <c r="I28" s="19">
        <f t="shared" si="1"/>
        <v>0</v>
      </c>
      <c r="J28" s="30">
        <v>45473</v>
      </c>
      <c r="K28" s="20" t="s">
        <v>11</v>
      </c>
    </row>
    <row r="29" spans="2:11" x14ac:dyDescent="0.3">
      <c r="B29" s="23" t="s">
        <v>121</v>
      </c>
      <c r="C29" s="24">
        <f t="shared" si="2"/>
        <v>45454</v>
      </c>
      <c r="D29" s="23" t="s">
        <v>46</v>
      </c>
      <c r="E29" s="23" t="s">
        <v>62</v>
      </c>
      <c r="F29" s="23" t="s">
        <v>243</v>
      </c>
      <c r="G29" s="25">
        <v>2400</v>
      </c>
      <c r="H29" s="25">
        <v>2400</v>
      </c>
      <c r="I29" s="19">
        <f t="shared" si="1"/>
        <v>0</v>
      </c>
      <c r="J29" s="30">
        <v>45473</v>
      </c>
      <c r="K29" s="20" t="s">
        <v>11</v>
      </c>
    </row>
    <row r="30" spans="2:11" x14ac:dyDescent="0.3">
      <c r="B30" s="23" t="s">
        <v>122</v>
      </c>
      <c r="C30" s="24">
        <f t="shared" si="2"/>
        <v>45454</v>
      </c>
      <c r="D30" s="23" t="s">
        <v>46</v>
      </c>
      <c r="E30" s="23" t="s">
        <v>62</v>
      </c>
      <c r="F30" s="23" t="s">
        <v>244</v>
      </c>
      <c r="G30" s="25">
        <v>2400</v>
      </c>
      <c r="H30" s="25">
        <v>2400</v>
      </c>
      <c r="I30" s="19">
        <f t="shared" si="1"/>
        <v>0</v>
      </c>
      <c r="J30" s="30">
        <v>45473</v>
      </c>
      <c r="K30" s="20" t="s">
        <v>11</v>
      </c>
    </row>
    <row r="31" spans="2:11" x14ac:dyDescent="0.3">
      <c r="B31" s="23" t="s">
        <v>123</v>
      </c>
      <c r="C31" s="24">
        <f t="shared" si="2"/>
        <v>45454</v>
      </c>
      <c r="D31" s="23" t="s">
        <v>46</v>
      </c>
      <c r="E31" s="23" t="s">
        <v>62</v>
      </c>
      <c r="F31" s="23" t="s">
        <v>245</v>
      </c>
      <c r="G31" s="25">
        <v>8100</v>
      </c>
      <c r="H31" s="25">
        <v>8100</v>
      </c>
      <c r="I31" s="19">
        <f t="shared" si="1"/>
        <v>0</v>
      </c>
      <c r="J31" s="30">
        <v>45473</v>
      </c>
      <c r="K31" s="20" t="s">
        <v>11</v>
      </c>
    </row>
    <row r="32" spans="2:11" x14ac:dyDescent="0.3">
      <c r="B32" s="23" t="s">
        <v>124</v>
      </c>
      <c r="C32" s="24">
        <f t="shared" si="2"/>
        <v>45454</v>
      </c>
      <c r="D32" s="23" t="s">
        <v>46</v>
      </c>
      <c r="E32" s="23" t="s">
        <v>62</v>
      </c>
      <c r="F32" s="23" t="s">
        <v>246</v>
      </c>
      <c r="G32" s="25">
        <v>2880</v>
      </c>
      <c r="H32" s="25">
        <v>2880</v>
      </c>
      <c r="I32" s="19">
        <f>+G32-H32</f>
        <v>0</v>
      </c>
      <c r="J32" s="30">
        <v>45473</v>
      </c>
      <c r="K32" s="20" t="s">
        <v>11</v>
      </c>
    </row>
    <row r="33" spans="2:11" x14ac:dyDescent="0.3">
      <c r="B33" s="23" t="s">
        <v>125</v>
      </c>
      <c r="C33" s="24">
        <f t="shared" si="2"/>
        <v>45454</v>
      </c>
      <c r="D33" s="23" t="s">
        <v>46</v>
      </c>
      <c r="E33" s="23" t="s">
        <v>62</v>
      </c>
      <c r="F33" s="23" t="s">
        <v>247</v>
      </c>
      <c r="G33" s="25">
        <v>2640</v>
      </c>
      <c r="H33" s="25">
        <v>2640</v>
      </c>
      <c r="I33" s="19">
        <f>+G33-H33</f>
        <v>0</v>
      </c>
      <c r="J33" s="30">
        <v>45473</v>
      </c>
      <c r="K33" s="20" t="s">
        <v>11</v>
      </c>
    </row>
    <row r="34" spans="2:11" x14ac:dyDescent="0.3">
      <c r="B34" s="23" t="s">
        <v>126</v>
      </c>
      <c r="C34" s="24">
        <f t="shared" si="2"/>
        <v>45454</v>
      </c>
      <c r="D34" s="23" t="s">
        <v>27</v>
      </c>
      <c r="E34" s="23" t="s">
        <v>30</v>
      </c>
      <c r="F34" s="23" t="s">
        <v>248</v>
      </c>
      <c r="G34" s="25">
        <v>2880</v>
      </c>
      <c r="H34" s="25">
        <v>2880</v>
      </c>
      <c r="I34" s="19">
        <f t="shared" si="1"/>
        <v>0</v>
      </c>
      <c r="J34" s="30">
        <v>45473</v>
      </c>
      <c r="K34" s="20" t="s">
        <v>11</v>
      </c>
    </row>
    <row r="35" spans="2:11" x14ac:dyDescent="0.3">
      <c r="B35" s="23" t="s">
        <v>127</v>
      </c>
      <c r="C35" s="24">
        <f t="shared" si="2"/>
        <v>45454</v>
      </c>
      <c r="D35" s="23" t="s">
        <v>27</v>
      </c>
      <c r="E35" s="23" t="s">
        <v>30</v>
      </c>
      <c r="F35" s="23" t="s">
        <v>249</v>
      </c>
      <c r="G35" s="25">
        <v>6300</v>
      </c>
      <c r="H35" s="25">
        <v>6300</v>
      </c>
      <c r="I35" s="19">
        <f t="shared" si="1"/>
        <v>0</v>
      </c>
      <c r="J35" s="30">
        <v>45473</v>
      </c>
      <c r="K35" s="20" t="s">
        <v>11</v>
      </c>
    </row>
    <row r="36" spans="2:11" x14ac:dyDescent="0.3">
      <c r="B36" s="23" t="s">
        <v>128</v>
      </c>
      <c r="C36" s="24">
        <f t="shared" si="2"/>
        <v>45454</v>
      </c>
      <c r="D36" s="23" t="s">
        <v>86</v>
      </c>
      <c r="E36" s="23" t="s">
        <v>94</v>
      </c>
      <c r="F36" s="23" t="s">
        <v>250</v>
      </c>
      <c r="G36" s="25">
        <v>2500</v>
      </c>
      <c r="H36" s="25">
        <v>2500</v>
      </c>
      <c r="I36" s="19">
        <f t="shared" si="1"/>
        <v>0</v>
      </c>
      <c r="J36" s="30">
        <v>45473</v>
      </c>
      <c r="K36" s="20" t="s">
        <v>11</v>
      </c>
    </row>
    <row r="37" spans="2:11" x14ac:dyDescent="0.3">
      <c r="B37" s="23" t="s">
        <v>129</v>
      </c>
      <c r="C37" s="24">
        <f t="shared" si="2"/>
        <v>45454</v>
      </c>
      <c r="D37" s="23" t="s">
        <v>185</v>
      </c>
      <c r="E37" s="23" t="s">
        <v>207</v>
      </c>
      <c r="F37" s="23" t="s">
        <v>251</v>
      </c>
      <c r="G37" s="25">
        <v>777.6</v>
      </c>
      <c r="H37" s="25">
        <v>777.6</v>
      </c>
      <c r="I37" s="19">
        <f t="shared" si="1"/>
        <v>0</v>
      </c>
      <c r="J37" s="30">
        <v>45473</v>
      </c>
      <c r="K37" s="20" t="s">
        <v>11</v>
      </c>
    </row>
    <row r="38" spans="2:11" x14ac:dyDescent="0.3">
      <c r="B38" s="23" t="s">
        <v>130</v>
      </c>
      <c r="C38" s="24">
        <f t="shared" si="2"/>
        <v>45454</v>
      </c>
      <c r="D38" s="23" t="s">
        <v>185</v>
      </c>
      <c r="E38" s="23" t="s">
        <v>207</v>
      </c>
      <c r="F38" s="23" t="s">
        <v>252</v>
      </c>
      <c r="G38" s="25">
        <v>544</v>
      </c>
      <c r="H38" s="25">
        <v>544</v>
      </c>
      <c r="I38" s="19">
        <f t="shared" si="1"/>
        <v>0</v>
      </c>
      <c r="J38" s="30">
        <v>45473</v>
      </c>
      <c r="K38" s="20" t="s">
        <v>11</v>
      </c>
    </row>
    <row r="39" spans="2:11" x14ac:dyDescent="0.3">
      <c r="B39" s="23" t="s">
        <v>131</v>
      </c>
      <c r="C39" s="24">
        <f t="shared" si="2"/>
        <v>45454</v>
      </c>
      <c r="D39" s="23" t="s">
        <v>185</v>
      </c>
      <c r="E39" s="23" t="s">
        <v>207</v>
      </c>
      <c r="F39" s="23" t="s">
        <v>253</v>
      </c>
      <c r="G39" s="25">
        <v>4236</v>
      </c>
      <c r="H39" s="25">
        <v>4236</v>
      </c>
      <c r="I39" s="19">
        <f>+G39-H39</f>
        <v>0</v>
      </c>
      <c r="J39" s="30">
        <v>45473</v>
      </c>
      <c r="K39" s="20" t="s">
        <v>11</v>
      </c>
    </row>
    <row r="40" spans="2:11" x14ac:dyDescent="0.3">
      <c r="B40" s="23" t="s">
        <v>75</v>
      </c>
      <c r="C40" s="24">
        <f t="shared" si="2"/>
        <v>45454</v>
      </c>
      <c r="D40" s="23" t="s">
        <v>187</v>
      </c>
      <c r="E40" s="23" t="s">
        <v>209</v>
      </c>
      <c r="F40" s="23" t="s">
        <v>254</v>
      </c>
      <c r="G40" s="25">
        <v>56100</v>
      </c>
      <c r="H40" s="25">
        <v>56100</v>
      </c>
      <c r="I40" s="19">
        <f>+G40-H40</f>
        <v>0</v>
      </c>
      <c r="J40" s="30">
        <v>45473</v>
      </c>
      <c r="K40" s="20" t="s">
        <v>11</v>
      </c>
    </row>
    <row r="41" spans="2:11" x14ac:dyDescent="0.3">
      <c r="B41" s="23" t="s">
        <v>132</v>
      </c>
      <c r="C41" s="24">
        <f t="shared" si="2"/>
        <v>45454</v>
      </c>
      <c r="D41" s="23" t="s">
        <v>188</v>
      </c>
      <c r="E41" s="23" t="s">
        <v>210</v>
      </c>
      <c r="F41" s="23" t="s">
        <v>255</v>
      </c>
      <c r="G41" s="25">
        <v>98589</v>
      </c>
      <c r="H41" s="25">
        <v>98589</v>
      </c>
      <c r="I41" s="19">
        <f t="shared" si="1"/>
        <v>0</v>
      </c>
      <c r="J41" s="30">
        <v>45473</v>
      </c>
      <c r="K41" s="20" t="s">
        <v>11</v>
      </c>
    </row>
    <row r="42" spans="2:11" x14ac:dyDescent="0.3">
      <c r="B42" s="23" t="s">
        <v>133</v>
      </c>
      <c r="C42" s="24">
        <f t="shared" si="2"/>
        <v>45454</v>
      </c>
      <c r="D42" s="23" t="s">
        <v>14</v>
      </c>
      <c r="E42" s="23" t="s">
        <v>17</v>
      </c>
      <c r="F42" s="23" t="s">
        <v>256</v>
      </c>
      <c r="G42" s="25">
        <v>298223.75</v>
      </c>
      <c r="H42" s="25">
        <v>298223.75</v>
      </c>
      <c r="I42" s="19">
        <f t="shared" si="1"/>
        <v>0</v>
      </c>
      <c r="J42" s="30">
        <v>45473</v>
      </c>
      <c r="K42" s="20" t="s">
        <v>11</v>
      </c>
    </row>
    <row r="43" spans="2:11" x14ac:dyDescent="0.3">
      <c r="B43" s="23" t="s">
        <v>134</v>
      </c>
      <c r="C43" s="24">
        <f t="shared" si="2"/>
        <v>45454</v>
      </c>
      <c r="D43" s="23" t="s">
        <v>28</v>
      </c>
      <c r="E43" s="23" t="s">
        <v>31</v>
      </c>
      <c r="F43" s="23" t="s">
        <v>257</v>
      </c>
      <c r="G43" s="25">
        <v>810</v>
      </c>
      <c r="H43" s="25">
        <v>810</v>
      </c>
      <c r="I43" s="19">
        <f t="shared" si="1"/>
        <v>0</v>
      </c>
      <c r="J43" s="30">
        <v>45473</v>
      </c>
      <c r="K43" s="20" t="s">
        <v>11</v>
      </c>
    </row>
    <row r="44" spans="2:11" x14ac:dyDescent="0.3">
      <c r="B44" s="23" t="s">
        <v>81</v>
      </c>
      <c r="C44" s="24">
        <f t="shared" si="2"/>
        <v>45454</v>
      </c>
      <c r="D44" s="23" t="s">
        <v>90</v>
      </c>
      <c r="E44" s="23" t="s">
        <v>98</v>
      </c>
      <c r="F44" s="23" t="s">
        <v>102</v>
      </c>
      <c r="G44" s="25">
        <v>225734</v>
      </c>
      <c r="H44" s="25">
        <v>225734</v>
      </c>
      <c r="I44" s="19">
        <f t="shared" si="1"/>
        <v>0</v>
      </c>
      <c r="J44" s="30">
        <v>45473</v>
      </c>
      <c r="K44" s="20" t="s">
        <v>11</v>
      </c>
    </row>
    <row r="45" spans="2:11" x14ac:dyDescent="0.3">
      <c r="B45" s="23" t="s">
        <v>135</v>
      </c>
      <c r="C45" s="24">
        <f t="shared" si="2"/>
        <v>45454</v>
      </c>
      <c r="D45" s="23" t="s">
        <v>65</v>
      </c>
      <c r="E45" s="23" t="s">
        <v>69</v>
      </c>
      <c r="F45" s="23" t="s">
        <v>258</v>
      </c>
      <c r="G45" s="25">
        <v>38500</v>
      </c>
      <c r="H45" s="25">
        <v>38500</v>
      </c>
      <c r="I45" s="19">
        <f t="shared" si="1"/>
        <v>0</v>
      </c>
      <c r="J45" s="30">
        <v>45473</v>
      </c>
      <c r="K45" s="20" t="s">
        <v>11</v>
      </c>
    </row>
    <row r="46" spans="2:11" x14ac:dyDescent="0.3">
      <c r="B46" s="23" t="s">
        <v>136</v>
      </c>
      <c r="C46" s="24">
        <f t="shared" si="2"/>
        <v>45454</v>
      </c>
      <c r="D46" s="23" t="s">
        <v>189</v>
      </c>
      <c r="E46" s="23" t="s">
        <v>211</v>
      </c>
      <c r="F46" s="23" t="s">
        <v>259</v>
      </c>
      <c r="G46" s="25">
        <v>151790</v>
      </c>
      <c r="H46" s="25">
        <v>151790</v>
      </c>
      <c r="I46" s="19">
        <f t="shared" si="1"/>
        <v>0</v>
      </c>
      <c r="J46" s="30">
        <v>45473</v>
      </c>
      <c r="K46" s="20" t="s">
        <v>11</v>
      </c>
    </row>
    <row r="47" spans="2:11" x14ac:dyDescent="0.3">
      <c r="B47" s="23" t="s">
        <v>137</v>
      </c>
      <c r="C47" s="24">
        <f t="shared" si="2"/>
        <v>45454</v>
      </c>
      <c r="D47" s="23" t="s">
        <v>47</v>
      </c>
      <c r="E47" s="23" t="s">
        <v>63</v>
      </c>
      <c r="F47" s="23" t="s">
        <v>260</v>
      </c>
      <c r="G47" s="25">
        <v>58333.32</v>
      </c>
      <c r="H47" s="25">
        <v>58333.32</v>
      </c>
      <c r="I47" s="19">
        <f t="shared" si="1"/>
        <v>0</v>
      </c>
      <c r="J47" s="30">
        <v>45473</v>
      </c>
      <c r="K47" s="20" t="s">
        <v>11</v>
      </c>
    </row>
    <row r="48" spans="2:11" x14ac:dyDescent="0.3">
      <c r="B48" s="23" t="s">
        <v>138</v>
      </c>
      <c r="C48" s="24">
        <f t="shared" si="2"/>
        <v>45454</v>
      </c>
      <c r="D48" s="23" t="s">
        <v>190</v>
      </c>
      <c r="E48" s="23" t="s">
        <v>212</v>
      </c>
      <c r="F48" s="23" t="s">
        <v>261</v>
      </c>
      <c r="G48" s="25">
        <v>169</v>
      </c>
      <c r="H48" s="25">
        <v>169</v>
      </c>
      <c r="I48" s="19">
        <f t="shared" si="1"/>
        <v>0</v>
      </c>
      <c r="J48" s="30">
        <v>45473</v>
      </c>
      <c r="K48" s="20" t="s">
        <v>11</v>
      </c>
    </row>
    <row r="49" spans="2:11" x14ac:dyDescent="0.3">
      <c r="B49" s="23" t="s">
        <v>139</v>
      </c>
      <c r="C49" s="24">
        <f t="shared" si="2"/>
        <v>45454</v>
      </c>
      <c r="D49" s="23" t="s">
        <v>191</v>
      </c>
      <c r="E49" s="23" t="s">
        <v>213</v>
      </c>
      <c r="F49" s="23" t="s">
        <v>262</v>
      </c>
      <c r="G49" s="25">
        <v>83820</v>
      </c>
      <c r="H49" s="25">
        <v>83820</v>
      </c>
      <c r="I49" s="19">
        <f t="shared" si="1"/>
        <v>0</v>
      </c>
      <c r="J49" s="30">
        <v>45473</v>
      </c>
      <c r="K49" s="20" t="s">
        <v>11</v>
      </c>
    </row>
    <row r="50" spans="2:11" x14ac:dyDescent="0.3">
      <c r="B50" s="23" t="s">
        <v>140</v>
      </c>
      <c r="C50" s="24">
        <f t="shared" si="2"/>
        <v>45454</v>
      </c>
      <c r="D50" s="23" t="s">
        <v>192</v>
      </c>
      <c r="E50" s="23" t="s">
        <v>214</v>
      </c>
      <c r="F50" s="23" t="s">
        <v>263</v>
      </c>
      <c r="G50" s="25">
        <v>8260</v>
      </c>
      <c r="H50" s="25">
        <v>8260</v>
      </c>
      <c r="I50" s="19">
        <f t="shared" si="1"/>
        <v>0</v>
      </c>
      <c r="J50" s="30">
        <v>45473</v>
      </c>
      <c r="K50" s="20" t="s">
        <v>11</v>
      </c>
    </row>
    <row r="51" spans="2:11" x14ac:dyDescent="0.3">
      <c r="B51" s="23" t="s">
        <v>141</v>
      </c>
      <c r="C51" s="24">
        <f>DATE(2024,6,12)</f>
        <v>45455</v>
      </c>
      <c r="D51" s="23" t="s">
        <v>88</v>
      </c>
      <c r="E51" s="23" t="s">
        <v>96</v>
      </c>
      <c r="F51" s="23" t="s">
        <v>264</v>
      </c>
      <c r="G51" s="25">
        <v>50000</v>
      </c>
      <c r="H51" s="25">
        <v>50000</v>
      </c>
      <c r="I51" s="19">
        <f t="shared" si="1"/>
        <v>0</v>
      </c>
      <c r="J51" s="30">
        <v>45473</v>
      </c>
      <c r="K51" s="20" t="s">
        <v>11</v>
      </c>
    </row>
    <row r="52" spans="2:11" x14ac:dyDescent="0.3">
      <c r="B52" s="23" t="s">
        <v>142</v>
      </c>
      <c r="C52" s="24">
        <f>DATE(2024,6,12)</f>
        <v>45455</v>
      </c>
      <c r="D52" s="23" t="s">
        <v>193</v>
      </c>
      <c r="E52" s="23" t="s">
        <v>215</v>
      </c>
      <c r="F52" s="23" t="s">
        <v>265</v>
      </c>
      <c r="G52" s="25">
        <v>194700</v>
      </c>
      <c r="H52" s="25">
        <v>194700</v>
      </c>
      <c r="I52" s="19">
        <f t="shared" si="1"/>
        <v>0</v>
      </c>
      <c r="J52" s="30">
        <v>45473</v>
      </c>
      <c r="K52" s="20" t="s">
        <v>11</v>
      </c>
    </row>
    <row r="53" spans="2:11" x14ac:dyDescent="0.3">
      <c r="B53" s="23" t="s">
        <v>143</v>
      </c>
      <c r="C53" s="24">
        <f>DATE(2024,6,12)</f>
        <v>45455</v>
      </c>
      <c r="D53" s="23" t="s">
        <v>90</v>
      </c>
      <c r="E53" s="23" t="s">
        <v>98</v>
      </c>
      <c r="F53" s="23" t="s">
        <v>266</v>
      </c>
      <c r="G53" s="25">
        <v>3717000</v>
      </c>
      <c r="H53" s="25">
        <v>3717000</v>
      </c>
      <c r="I53" s="19">
        <f t="shared" si="1"/>
        <v>0</v>
      </c>
      <c r="J53" s="30">
        <v>45473</v>
      </c>
      <c r="K53" s="20" t="s">
        <v>11</v>
      </c>
    </row>
    <row r="54" spans="2:11" x14ac:dyDescent="0.3">
      <c r="B54" s="23" t="s">
        <v>84</v>
      </c>
      <c r="C54" s="24">
        <f>DATE(2024,6,12)</f>
        <v>45455</v>
      </c>
      <c r="D54" s="23" t="s">
        <v>15</v>
      </c>
      <c r="E54" s="23" t="s">
        <v>18</v>
      </c>
      <c r="F54" s="23" t="s">
        <v>267</v>
      </c>
      <c r="G54" s="25">
        <v>258321.65</v>
      </c>
      <c r="H54" s="25">
        <v>258321.65</v>
      </c>
      <c r="I54" s="19">
        <f t="shared" si="1"/>
        <v>0</v>
      </c>
      <c r="J54" s="30">
        <v>45473</v>
      </c>
      <c r="K54" s="20" t="s">
        <v>11</v>
      </c>
    </row>
    <row r="55" spans="2:11" x14ac:dyDescent="0.3">
      <c r="B55" s="23" t="s">
        <v>144</v>
      </c>
      <c r="C55" s="24">
        <f>DATE(2024,6,13)</f>
        <v>45456</v>
      </c>
      <c r="D55" s="23" t="s">
        <v>68</v>
      </c>
      <c r="E55" s="23" t="s">
        <v>72</v>
      </c>
      <c r="F55" s="23" t="s">
        <v>268</v>
      </c>
      <c r="G55" s="25">
        <v>17700</v>
      </c>
      <c r="H55" s="25">
        <v>17700</v>
      </c>
      <c r="I55" s="19">
        <f t="shared" si="1"/>
        <v>0</v>
      </c>
      <c r="J55" s="30">
        <v>45473</v>
      </c>
      <c r="K55" s="20" t="s">
        <v>11</v>
      </c>
    </row>
    <row r="56" spans="2:11" x14ac:dyDescent="0.3">
      <c r="B56" s="23" t="s">
        <v>145</v>
      </c>
      <c r="C56" s="24">
        <f>DATE(2024,6,13)</f>
        <v>45456</v>
      </c>
      <c r="D56" s="23" t="s">
        <v>23</v>
      </c>
      <c r="E56" s="23" t="s">
        <v>25</v>
      </c>
      <c r="F56" s="23" t="s">
        <v>269</v>
      </c>
      <c r="G56" s="25">
        <v>711899.58</v>
      </c>
      <c r="H56" s="25">
        <v>711899.58</v>
      </c>
      <c r="I56" s="19">
        <f t="shared" si="1"/>
        <v>0</v>
      </c>
      <c r="J56" s="30">
        <v>45473</v>
      </c>
      <c r="K56" s="20" t="s">
        <v>11</v>
      </c>
    </row>
    <row r="57" spans="2:11" x14ac:dyDescent="0.3">
      <c r="B57" s="23" t="s">
        <v>146</v>
      </c>
      <c r="C57" s="24">
        <f>DATE(2024,6,13)</f>
        <v>45456</v>
      </c>
      <c r="D57" s="23" t="s">
        <v>26</v>
      </c>
      <c r="E57" s="23" t="s">
        <v>29</v>
      </c>
      <c r="F57" s="23" t="s">
        <v>270</v>
      </c>
      <c r="G57" s="25">
        <v>67024.850000000006</v>
      </c>
      <c r="H57" s="25">
        <v>67024.850000000006</v>
      </c>
      <c r="I57" s="19">
        <f>+G57-H57</f>
        <v>0</v>
      </c>
      <c r="J57" s="30">
        <v>45473</v>
      </c>
      <c r="K57" s="20" t="s">
        <v>11</v>
      </c>
    </row>
    <row r="58" spans="2:11" x14ac:dyDescent="0.3">
      <c r="B58" s="23" t="s">
        <v>147</v>
      </c>
      <c r="C58" s="24">
        <f>DATE(2024,6,13)</f>
        <v>45456</v>
      </c>
      <c r="D58" s="23" t="s">
        <v>93</v>
      </c>
      <c r="E58" s="23" t="s">
        <v>101</v>
      </c>
      <c r="F58" s="23" t="s">
        <v>309</v>
      </c>
      <c r="G58" s="25">
        <v>105999.4</v>
      </c>
      <c r="H58" s="25">
        <v>105999.4</v>
      </c>
      <c r="I58" s="19">
        <f t="shared" si="1"/>
        <v>0</v>
      </c>
      <c r="J58" s="30">
        <v>45473</v>
      </c>
      <c r="K58" s="20" t="s">
        <v>11</v>
      </c>
    </row>
    <row r="59" spans="2:11" x14ac:dyDescent="0.3">
      <c r="B59" s="23" t="s">
        <v>148</v>
      </c>
      <c r="C59" s="24">
        <f>DATE(2024,6,13)</f>
        <v>45456</v>
      </c>
      <c r="D59" s="23" t="s">
        <v>91</v>
      </c>
      <c r="E59" s="23" t="s">
        <v>99</v>
      </c>
      <c r="F59" s="23" t="s">
        <v>271</v>
      </c>
      <c r="G59" s="25">
        <v>50000</v>
      </c>
      <c r="H59" s="25">
        <v>50000</v>
      </c>
      <c r="I59" s="19">
        <f t="shared" si="1"/>
        <v>0</v>
      </c>
      <c r="J59" s="30">
        <v>45473</v>
      </c>
      <c r="K59" s="20" t="s">
        <v>11</v>
      </c>
    </row>
    <row r="60" spans="2:11" ht="28.8" x14ac:dyDescent="0.3">
      <c r="B60" s="23" t="s">
        <v>149</v>
      </c>
      <c r="C60" s="24">
        <f>DATE(2024,6,14)</f>
        <v>45457</v>
      </c>
      <c r="D60" s="23" t="s">
        <v>194</v>
      </c>
      <c r="E60" s="28" t="s">
        <v>304</v>
      </c>
      <c r="F60" s="25" t="s">
        <v>305</v>
      </c>
      <c r="G60" s="25">
        <v>6480000</v>
      </c>
      <c r="H60" s="25">
        <v>6480000</v>
      </c>
      <c r="I60" s="29">
        <f t="shared" si="1"/>
        <v>0</v>
      </c>
      <c r="J60" s="30">
        <v>45473</v>
      </c>
      <c r="K60" s="31" t="s">
        <v>11</v>
      </c>
    </row>
    <row r="61" spans="2:11" x14ac:dyDescent="0.3">
      <c r="B61" s="23" t="s">
        <v>150</v>
      </c>
      <c r="C61" s="24">
        <f t="shared" ref="C61:C73" si="3">DATE(2024,6,18)</f>
        <v>45461</v>
      </c>
      <c r="D61" s="23" t="s">
        <v>188</v>
      </c>
      <c r="E61" s="23" t="s">
        <v>210</v>
      </c>
      <c r="F61" s="23" t="s">
        <v>272</v>
      </c>
      <c r="G61" s="25">
        <v>599499</v>
      </c>
      <c r="H61" s="25">
        <v>599499</v>
      </c>
      <c r="I61" s="19">
        <f t="shared" si="1"/>
        <v>0</v>
      </c>
      <c r="J61" s="30">
        <v>45473</v>
      </c>
      <c r="K61" s="20" t="s">
        <v>11</v>
      </c>
    </row>
    <row r="62" spans="2:11" x14ac:dyDescent="0.3">
      <c r="B62" s="23" t="s">
        <v>151</v>
      </c>
      <c r="C62" s="24">
        <f t="shared" si="3"/>
        <v>45461</v>
      </c>
      <c r="D62" s="23" t="s">
        <v>92</v>
      </c>
      <c r="E62" s="23" t="s">
        <v>100</v>
      </c>
      <c r="F62" s="23" t="s">
        <v>273</v>
      </c>
      <c r="G62" s="25">
        <v>26668</v>
      </c>
      <c r="H62" s="25">
        <v>26668</v>
      </c>
      <c r="I62" s="19">
        <f t="shared" si="1"/>
        <v>0</v>
      </c>
      <c r="J62" s="30">
        <v>45473</v>
      </c>
      <c r="K62" s="20" t="s">
        <v>11</v>
      </c>
    </row>
    <row r="63" spans="2:11" x14ac:dyDescent="0.3">
      <c r="B63" s="23" t="s">
        <v>152</v>
      </c>
      <c r="C63" s="24">
        <f t="shared" si="3"/>
        <v>45461</v>
      </c>
      <c r="D63" s="23" t="s">
        <v>92</v>
      </c>
      <c r="E63" s="23" t="s">
        <v>100</v>
      </c>
      <c r="F63" s="23" t="s">
        <v>274</v>
      </c>
      <c r="G63" s="25">
        <v>18526</v>
      </c>
      <c r="H63" s="25">
        <v>18526</v>
      </c>
      <c r="I63" s="19">
        <f t="shared" si="1"/>
        <v>0</v>
      </c>
      <c r="J63" s="30">
        <v>45473</v>
      </c>
      <c r="K63" s="20" t="s">
        <v>11</v>
      </c>
    </row>
    <row r="64" spans="2:11" s="4" customFormat="1" x14ac:dyDescent="0.3">
      <c r="B64" s="23" t="s">
        <v>153</v>
      </c>
      <c r="C64" s="24">
        <f t="shared" si="3"/>
        <v>45461</v>
      </c>
      <c r="D64" s="23" t="s">
        <v>92</v>
      </c>
      <c r="E64" s="23" t="s">
        <v>100</v>
      </c>
      <c r="F64" s="23" t="s">
        <v>275</v>
      </c>
      <c r="G64" s="25">
        <v>14101</v>
      </c>
      <c r="H64" s="25">
        <v>14101</v>
      </c>
      <c r="I64" s="19">
        <f t="shared" si="1"/>
        <v>0</v>
      </c>
      <c r="J64" s="30">
        <v>45473</v>
      </c>
      <c r="K64" s="20" t="s">
        <v>11</v>
      </c>
    </row>
    <row r="65" spans="2:11" x14ac:dyDescent="0.3">
      <c r="B65" s="23" t="s">
        <v>154</v>
      </c>
      <c r="C65" s="24">
        <f t="shared" si="3"/>
        <v>45461</v>
      </c>
      <c r="D65" s="23" t="s">
        <v>92</v>
      </c>
      <c r="E65" s="23" t="s">
        <v>100</v>
      </c>
      <c r="F65" s="23" t="s">
        <v>276</v>
      </c>
      <c r="G65" s="25">
        <v>15930</v>
      </c>
      <c r="H65" s="25">
        <v>15930</v>
      </c>
      <c r="I65" s="19">
        <f t="shared" si="1"/>
        <v>0</v>
      </c>
      <c r="J65" s="30">
        <v>45473</v>
      </c>
      <c r="K65" s="20" t="s">
        <v>11</v>
      </c>
    </row>
    <row r="66" spans="2:11" x14ac:dyDescent="0.3">
      <c r="B66" s="23" t="s">
        <v>155</v>
      </c>
      <c r="C66" s="24">
        <f t="shared" si="3"/>
        <v>45461</v>
      </c>
      <c r="D66" s="23" t="s">
        <v>92</v>
      </c>
      <c r="E66" s="23" t="s">
        <v>100</v>
      </c>
      <c r="F66" s="23" t="s">
        <v>277</v>
      </c>
      <c r="G66" s="25">
        <v>9263</v>
      </c>
      <c r="H66" s="25">
        <v>9263</v>
      </c>
      <c r="I66" s="19">
        <f>+G66-H66</f>
        <v>0</v>
      </c>
      <c r="J66" s="30">
        <v>45473</v>
      </c>
      <c r="K66" s="20" t="s">
        <v>11</v>
      </c>
    </row>
    <row r="67" spans="2:11" x14ac:dyDescent="0.3">
      <c r="B67" s="23" t="s">
        <v>156</v>
      </c>
      <c r="C67" s="24">
        <f t="shared" si="3"/>
        <v>45461</v>
      </c>
      <c r="D67" s="23" t="s">
        <v>92</v>
      </c>
      <c r="E67" s="23" t="s">
        <v>100</v>
      </c>
      <c r="F67" s="23" t="s">
        <v>278</v>
      </c>
      <c r="G67" s="25">
        <v>16148.3</v>
      </c>
      <c r="H67" s="25">
        <v>16148.3</v>
      </c>
      <c r="I67" s="19">
        <f>+G67-H67</f>
        <v>0</v>
      </c>
      <c r="J67" s="30">
        <v>45473</v>
      </c>
      <c r="K67" s="20" t="s">
        <v>11</v>
      </c>
    </row>
    <row r="68" spans="2:11" x14ac:dyDescent="0.3">
      <c r="B68" s="23" t="s">
        <v>157</v>
      </c>
      <c r="C68" s="24">
        <f t="shared" si="3"/>
        <v>45461</v>
      </c>
      <c r="D68" s="23" t="s">
        <v>195</v>
      </c>
      <c r="E68" s="23" t="s">
        <v>216</v>
      </c>
      <c r="F68" s="23" t="s">
        <v>279</v>
      </c>
      <c r="G68" s="25">
        <v>10620</v>
      </c>
      <c r="H68" s="25">
        <v>10620</v>
      </c>
      <c r="I68" s="19">
        <f>+G68-H68</f>
        <v>0</v>
      </c>
      <c r="J68" s="30">
        <v>45473</v>
      </c>
      <c r="K68" s="20" t="s">
        <v>11</v>
      </c>
    </row>
    <row r="69" spans="2:11" x14ac:dyDescent="0.3">
      <c r="B69" s="23" t="s">
        <v>158</v>
      </c>
      <c r="C69" s="24">
        <f t="shared" si="3"/>
        <v>45461</v>
      </c>
      <c r="D69" s="23" t="s">
        <v>13</v>
      </c>
      <c r="E69" s="23" t="s">
        <v>16</v>
      </c>
      <c r="F69" s="23" t="s">
        <v>280</v>
      </c>
      <c r="G69" s="25">
        <v>5614</v>
      </c>
      <c r="H69" s="25">
        <v>5614</v>
      </c>
      <c r="I69" s="19">
        <f>+G69-H69</f>
        <v>0</v>
      </c>
      <c r="J69" s="30">
        <v>45473</v>
      </c>
      <c r="K69" s="20" t="s">
        <v>11</v>
      </c>
    </row>
    <row r="70" spans="2:11" x14ac:dyDescent="0.3">
      <c r="B70" s="23" t="s">
        <v>159</v>
      </c>
      <c r="C70" s="24">
        <f t="shared" si="3"/>
        <v>45461</v>
      </c>
      <c r="D70" s="23" t="s">
        <v>196</v>
      </c>
      <c r="E70" s="23" t="s">
        <v>217</v>
      </c>
      <c r="F70" s="23" t="s">
        <v>281</v>
      </c>
      <c r="G70" s="25">
        <v>36698</v>
      </c>
      <c r="H70" s="25">
        <v>36698</v>
      </c>
      <c r="I70" s="19">
        <f t="shared" si="1"/>
        <v>0</v>
      </c>
      <c r="J70" s="30">
        <v>45473</v>
      </c>
      <c r="K70" s="20" t="s">
        <v>11</v>
      </c>
    </row>
    <row r="71" spans="2:11" x14ac:dyDescent="0.3">
      <c r="B71" s="23" t="s">
        <v>160</v>
      </c>
      <c r="C71" s="24">
        <f t="shared" si="3"/>
        <v>45461</v>
      </c>
      <c r="D71" s="23" t="s">
        <v>197</v>
      </c>
      <c r="E71" s="23" t="s">
        <v>218</v>
      </c>
      <c r="F71" s="23" t="s">
        <v>282</v>
      </c>
      <c r="G71" s="25">
        <v>41300</v>
      </c>
      <c r="H71" s="25">
        <v>41300</v>
      </c>
      <c r="I71" s="19">
        <f t="shared" si="1"/>
        <v>0</v>
      </c>
      <c r="J71" s="30">
        <v>45473</v>
      </c>
      <c r="K71" s="20" t="s">
        <v>11</v>
      </c>
    </row>
    <row r="72" spans="2:11" x14ac:dyDescent="0.3">
      <c r="B72" s="23" t="s">
        <v>161</v>
      </c>
      <c r="C72" s="24">
        <f t="shared" si="3"/>
        <v>45461</v>
      </c>
      <c r="D72" s="23" t="s">
        <v>197</v>
      </c>
      <c r="E72" s="23" t="s">
        <v>218</v>
      </c>
      <c r="F72" s="23" t="s">
        <v>283</v>
      </c>
      <c r="G72" s="25">
        <v>41300</v>
      </c>
      <c r="H72" s="25">
        <v>41300</v>
      </c>
      <c r="I72" s="19">
        <f t="shared" si="1"/>
        <v>0</v>
      </c>
      <c r="J72" s="30">
        <v>45473</v>
      </c>
      <c r="K72" s="20" t="s">
        <v>11</v>
      </c>
    </row>
    <row r="73" spans="2:11" x14ac:dyDescent="0.3">
      <c r="B73" s="23" t="s">
        <v>162</v>
      </c>
      <c r="C73" s="24">
        <f t="shared" si="3"/>
        <v>45461</v>
      </c>
      <c r="D73" s="23" t="s">
        <v>89</v>
      </c>
      <c r="E73" s="23" t="s">
        <v>97</v>
      </c>
      <c r="F73" s="23" t="s">
        <v>284</v>
      </c>
      <c r="G73" s="25">
        <v>50000</v>
      </c>
      <c r="H73" s="25">
        <v>50000</v>
      </c>
      <c r="I73" s="19">
        <f t="shared" si="1"/>
        <v>0</v>
      </c>
      <c r="J73" s="30">
        <v>45473</v>
      </c>
      <c r="K73" s="20" t="s">
        <v>11</v>
      </c>
    </row>
    <row r="74" spans="2:11" x14ac:dyDescent="0.3">
      <c r="B74" s="23" t="s">
        <v>78</v>
      </c>
      <c r="C74" s="24">
        <f>DATE(2024,6,20)</f>
        <v>45463</v>
      </c>
      <c r="D74" s="23" t="s">
        <v>21</v>
      </c>
      <c r="E74" s="23" t="s">
        <v>24</v>
      </c>
      <c r="F74" s="23" t="s">
        <v>285</v>
      </c>
      <c r="G74" s="25">
        <v>318600</v>
      </c>
      <c r="H74" s="25">
        <v>318600</v>
      </c>
      <c r="I74" s="19">
        <f t="shared" si="1"/>
        <v>0</v>
      </c>
      <c r="J74" s="30">
        <v>45473</v>
      </c>
      <c r="K74" s="20" t="s">
        <v>11</v>
      </c>
    </row>
    <row r="75" spans="2:11" x14ac:dyDescent="0.3">
      <c r="B75" s="23" t="s">
        <v>75</v>
      </c>
      <c r="C75" s="24">
        <f>DATE(2024,6,19)</f>
        <v>45462</v>
      </c>
      <c r="D75" s="23" t="s">
        <v>198</v>
      </c>
      <c r="E75" s="23" t="s">
        <v>219</v>
      </c>
      <c r="F75" s="23" t="s">
        <v>286</v>
      </c>
      <c r="G75" s="25">
        <v>48500.160000000003</v>
      </c>
      <c r="H75" s="25">
        <v>48500.160000000003</v>
      </c>
      <c r="I75" s="19">
        <f t="shared" si="1"/>
        <v>0</v>
      </c>
      <c r="J75" s="30">
        <v>45473</v>
      </c>
      <c r="K75" s="20" t="s">
        <v>11</v>
      </c>
    </row>
    <row r="76" spans="2:11" x14ac:dyDescent="0.3">
      <c r="B76" s="23" t="s">
        <v>76</v>
      </c>
      <c r="C76" s="24">
        <f>DATE(2024,6,19)</f>
        <v>45462</v>
      </c>
      <c r="D76" s="23" t="s">
        <v>198</v>
      </c>
      <c r="E76" s="23" t="s">
        <v>219</v>
      </c>
      <c r="F76" s="23" t="s">
        <v>287</v>
      </c>
      <c r="G76" s="25">
        <v>185499.84</v>
      </c>
      <c r="H76" s="25">
        <v>185499.84</v>
      </c>
      <c r="I76" s="19">
        <f>+G76-H76</f>
        <v>0</v>
      </c>
      <c r="J76" s="30">
        <v>45473</v>
      </c>
      <c r="K76" s="20" t="s">
        <v>11</v>
      </c>
    </row>
    <row r="77" spans="2:11" x14ac:dyDescent="0.3">
      <c r="B77" s="23" t="s">
        <v>163</v>
      </c>
      <c r="C77" s="24">
        <f>DATE(2024,6,20)</f>
        <v>45463</v>
      </c>
      <c r="D77" s="23" t="s">
        <v>199</v>
      </c>
      <c r="E77" s="23" t="s">
        <v>220</v>
      </c>
      <c r="F77" s="23" t="s">
        <v>288</v>
      </c>
      <c r="G77" s="25">
        <v>756000</v>
      </c>
      <c r="H77" s="25">
        <v>756000</v>
      </c>
      <c r="I77" s="19">
        <f>+G77-H77</f>
        <v>0</v>
      </c>
      <c r="J77" s="30">
        <v>45473</v>
      </c>
      <c r="K77" s="20" t="s">
        <v>11</v>
      </c>
    </row>
    <row r="78" spans="2:11" x14ac:dyDescent="0.3">
      <c r="B78" s="23" t="s">
        <v>164</v>
      </c>
      <c r="C78" s="24">
        <f t="shared" ref="C78:C101" si="4">DATE(2024,6,25)</f>
        <v>45468</v>
      </c>
      <c r="D78" s="23" t="s">
        <v>200</v>
      </c>
      <c r="E78" s="23" t="s">
        <v>221</v>
      </c>
      <c r="F78" s="23" t="s">
        <v>289</v>
      </c>
      <c r="G78" s="25">
        <v>681818.75</v>
      </c>
      <c r="H78" s="25">
        <v>681818.75</v>
      </c>
      <c r="I78" s="19">
        <f>+G78-H78</f>
        <v>0</v>
      </c>
      <c r="J78" s="30">
        <v>45473</v>
      </c>
      <c r="K78" s="20" t="s">
        <v>11</v>
      </c>
    </row>
    <row r="79" spans="2:11" x14ac:dyDescent="0.3">
      <c r="B79" s="23" t="s">
        <v>165</v>
      </c>
      <c r="C79" s="24">
        <f t="shared" si="4"/>
        <v>45468</v>
      </c>
      <c r="D79" s="23" t="s">
        <v>200</v>
      </c>
      <c r="E79" s="23" t="s">
        <v>221</v>
      </c>
      <c r="F79" s="23" t="s">
        <v>290</v>
      </c>
      <c r="G79" s="25">
        <v>681818.75</v>
      </c>
      <c r="H79" s="25">
        <v>681818.75</v>
      </c>
      <c r="I79" s="19">
        <f>+G79-H79</f>
        <v>0</v>
      </c>
      <c r="J79" s="30">
        <v>45473</v>
      </c>
      <c r="K79" s="20" t="s">
        <v>11</v>
      </c>
    </row>
    <row r="80" spans="2:11" x14ac:dyDescent="0.3">
      <c r="B80" s="23" t="s">
        <v>85</v>
      </c>
      <c r="C80" s="24">
        <f t="shared" si="4"/>
        <v>45468</v>
      </c>
      <c r="D80" s="23" t="s">
        <v>200</v>
      </c>
      <c r="E80" s="23" t="s">
        <v>221</v>
      </c>
      <c r="F80" s="23" t="s">
        <v>291</v>
      </c>
      <c r="G80" s="25">
        <v>681818.75</v>
      </c>
      <c r="H80" s="25">
        <v>681818.75</v>
      </c>
      <c r="I80" s="19">
        <f t="shared" ref="I80:I100" si="5">+G80-H80</f>
        <v>0</v>
      </c>
      <c r="J80" s="30">
        <v>45473</v>
      </c>
      <c r="K80" s="20" t="s">
        <v>11</v>
      </c>
    </row>
    <row r="81" spans="2:11" x14ac:dyDescent="0.3">
      <c r="B81" s="23" t="s">
        <v>166</v>
      </c>
      <c r="C81" s="24">
        <f t="shared" si="4"/>
        <v>45468</v>
      </c>
      <c r="D81" s="23" t="s">
        <v>184</v>
      </c>
      <c r="E81" s="23" t="s">
        <v>206</v>
      </c>
      <c r="F81" s="23" t="s">
        <v>292</v>
      </c>
      <c r="G81" s="25">
        <v>41300</v>
      </c>
      <c r="H81" s="25">
        <v>41300</v>
      </c>
      <c r="I81" s="19">
        <f t="shared" si="5"/>
        <v>0</v>
      </c>
      <c r="J81" s="30">
        <v>45473</v>
      </c>
      <c r="K81" s="20" t="s">
        <v>11</v>
      </c>
    </row>
    <row r="82" spans="2:11" x14ac:dyDescent="0.3">
      <c r="B82" s="23" t="s">
        <v>167</v>
      </c>
      <c r="C82" s="24">
        <f t="shared" si="4"/>
        <v>45468</v>
      </c>
      <c r="D82" s="23" t="s">
        <v>32</v>
      </c>
      <c r="E82" s="23" t="s">
        <v>48</v>
      </c>
      <c r="F82" s="23" t="s">
        <v>293</v>
      </c>
      <c r="G82" s="25">
        <v>100000</v>
      </c>
      <c r="H82" s="25">
        <v>100000</v>
      </c>
      <c r="I82" s="19">
        <f t="shared" si="5"/>
        <v>0</v>
      </c>
      <c r="J82" s="30">
        <v>45473</v>
      </c>
      <c r="K82" s="20" t="s">
        <v>11</v>
      </c>
    </row>
    <row r="83" spans="2:11" x14ac:dyDescent="0.3">
      <c r="B83" s="23" t="s">
        <v>168</v>
      </c>
      <c r="C83" s="24">
        <f t="shared" si="4"/>
        <v>45468</v>
      </c>
      <c r="D83" s="23" t="s">
        <v>42</v>
      </c>
      <c r="E83" s="23" t="s">
        <v>58</v>
      </c>
      <c r="F83" s="23" t="s">
        <v>293</v>
      </c>
      <c r="G83" s="25">
        <v>83750</v>
      </c>
      <c r="H83" s="25">
        <v>83750</v>
      </c>
      <c r="I83" s="19">
        <f t="shared" si="5"/>
        <v>0</v>
      </c>
      <c r="J83" s="30">
        <v>45473</v>
      </c>
      <c r="K83" s="20" t="s">
        <v>11</v>
      </c>
    </row>
    <row r="84" spans="2:11" x14ac:dyDescent="0.3">
      <c r="B84" s="23" t="s">
        <v>83</v>
      </c>
      <c r="C84" s="24">
        <f t="shared" si="4"/>
        <v>45468</v>
      </c>
      <c r="D84" s="23" t="s">
        <v>33</v>
      </c>
      <c r="E84" s="23" t="s">
        <v>49</v>
      </c>
      <c r="F84" s="23" t="s">
        <v>293</v>
      </c>
      <c r="G84" s="25">
        <v>182500</v>
      </c>
      <c r="H84" s="25">
        <v>182500</v>
      </c>
      <c r="I84" s="19">
        <f t="shared" si="5"/>
        <v>0</v>
      </c>
      <c r="J84" s="30">
        <v>45473</v>
      </c>
      <c r="K84" s="20" t="s">
        <v>11</v>
      </c>
    </row>
    <row r="85" spans="2:11" x14ac:dyDescent="0.3">
      <c r="B85" s="23" t="s">
        <v>169</v>
      </c>
      <c r="C85" s="24">
        <f t="shared" si="4"/>
        <v>45468</v>
      </c>
      <c r="D85" s="23" t="s">
        <v>201</v>
      </c>
      <c r="E85" s="23" t="s">
        <v>222</v>
      </c>
      <c r="F85" s="23" t="s">
        <v>294</v>
      </c>
      <c r="G85" s="25">
        <v>69325</v>
      </c>
      <c r="H85" s="25">
        <v>69325</v>
      </c>
      <c r="I85" s="19">
        <f t="shared" si="5"/>
        <v>0</v>
      </c>
      <c r="J85" s="30">
        <v>45473</v>
      </c>
      <c r="K85" s="20" t="s">
        <v>11</v>
      </c>
    </row>
    <row r="86" spans="2:11" x14ac:dyDescent="0.3">
      <c r="B86" s="23" t="s">
        <v>170</v>
      </c>
      <c r="C86" s="24">
        <f t="shared" si="4"/>
        <v>45468</v>
      </c>
      <c r="D86" s="23" t="s">
        <v>202</v>
      </c>
      <c r="E86" s="23" t="s">
        <v>223</v>
      </c>
      <c r="F86" s="23" t="s">
        <v>295</v>
      </c>
      <c r="G86" s="25">
        <v>50377.74</v>
      </c>
      <c r="H86" s="25">
        <v>50377.74</v>
      </c>
      <c r="I86" s="19">
        <f>+G86-H86</f>
        <v>0</v>
      </c>
      <c r="J86" s="30">
        <v>45473</v>
      </c>
      <c r="K86" s="20" t="s">
        <v>11</v>
      </c>
    </row>
    <row r="87" spans="2:11" x14ac:dyDescent="0.3">
      <c r="B87" s="23" t="s">
        <v>171</v>
      </c>
      <c r="C87" s="24">
        <f t="shared" si="4"/>
        <v>45468</v>
      </c>
      <c r="D87" s="23" t="s">
        <v>43</v>
      </c>
      <c r="E87" s="23" t="s">
        <v>59</v>
      </c>
      <c r="F87" s="23" t="s">
        <v>293</v>
      </c>
      <c r="G87" s="25">
        <v>167500</v>
      </c>
      <c r="H87" s="25">
        <v>167500</v>
      </c>
      <c r="I87" s="19">
        <f>+G87-H87</f>
        <v>0</v>
      </c>
      <c r="J87" s="30">
        <v>45473</v>
      </c>
      <c r="K87" s="20" t="s">
        <v>11</v>
      </c>
    </row>
    <row r="88" spans="2:11" x14ac:dyDescent="0.3">
      <c r="B88" s="23" t="s">
        <v>77</v>
      </c>
      <c r="C88" s="24">
        <f t="shared" si="4"/>
        <v>45468</v>
      </c>
      <c r="D88" s="23" t="s">
        <v>44</v>
      </c>
      <c r="E88" s="23" t="s">
        <v>60</v>
      </c>
      <c r="F88" s="23" t="s">
        <v>293</v>
      </c>
      <c r="G88" s="25">
        <v>167500</v>
      </c>
      <c r="H88" s="25">
        <v>167500</v>
      </c>
      <c r="I88" s="19">
        <f>+G88-H88</f>
        <v>0</v>
      </c>
      <c r="J88" s="30">
        <v>45473</v>
      </c>
      <c r="K88" s="20" t="s">
        <v>11</v>
      </c>
    </row>
    <row r="89" spans="2:11" x14ac:dyDescent="0.3">
      <c r="B89" s="23" t="s">
        <v>172</v>
      </c>
      <c r="C89" s="24">
        <f t="shared" si="4"/>
        <v>45468</v>
      </c>
      <c r="D89" s="23" t="s">
        <v>34</v>
      </c>
      <c r="E89" s="23" t="s">
        <v>50</v>
      </c>
      <c r="F89" s="23" t="s">
        <v>293</v>
      </c>
      <c r="G89" s="25">
        <v>64500</v>
      </c>
      <c r="H89" s="25">
        <v>64500</v>
      </c>
      <c r="I89" s="19">
        <f>+G89-H89</f>
        <v>0</v>
      </c>
      <c r="J89" s="30">
        <v>45473</v>
      </c>
      <c r="K89" s="20" t="s">
        <v>11</v>
      </c>
    </row>
    <row r="90" spans="2:11" x14ac:dyDescent="0.3">
      <c r="B90" s="23" t="s">
        <v>82</v>
      </c>
      <c r="C90" s="24">
        <f t="shared" si="4"/>
        <v>45468</v>
      </c>
      <c r="D90" s="23" t="s">
        <v>198</v>
      </c>
      <c r="E90" s="23" t="s">
        <v>219</v>
      </c>
      <c r="F90" s="23" t="s">
        <v>296</v>
      </c>
      <c r="G90" s="25">
        <v>233999.99</v>
      </c>
      <c r="H90" s="25">
        <v>233999.99</v>
      </c>
      <c r="I90" s="19">
        <f t="shared" si="5"/>
        <v>0</v>
      </c>
      <c r="J90" s="30">
        <v>45473</v>
      </c>
      <c r="K90" s="20" t="s">
        <v>11</v>
      </c>
    </row>
    <row r="91" spans="2:11" x14ac:dyDescent="0.3">
      <c r="B91" s="23" t="s">
        <v>173</v>
      </c>
      <c r="C91" s="24">
        <f t="shared" si="4"/>
        <v>45468</v>
      </c>
      <c r="D91" s="23" t="s">
        <v>35</v>
      </c>
      <c r="E91" s="23" t="s">
        <v>51</v>
      </c>
      <c r="F91" s="23" t="s">
        <v>293</v>
      </c>
      <c r="G91" s="25">
        <v>209500</v>
      </c>
      <c r="H91" s="25">
        <v>209500</v>
      </c>
      <c r="I91" s="19">
        <f t="shared" si="5"/>
        <v>0</v>
      </c>
      <c r="J91" s="30">
        <v>45473</v>
      </c>
      <c r="K91" s="20" t="s">
        <v>11</v>
      </c>
    </row>
    <row r="92" spans="2:11" x14ac:dyDescent="0.3">
      <c r="B92" s="23" t="s">
        <v>174</v>
      </c>
      <c r="C92" s="24">
        <f t="shared" si="4"/>
        <v>45468</v>
      </c>
      <c r="D92" s="23" t="s">
        <v>36</v>
      </c>
      <c r="E92" s="23" t="s">
        <v>52</v>
      </c>
      <c r="F92" s="23" t="s">
        <v>293</v>
      </c>
      <c r="G92" s="25">
        <v>50000</v>
      </c>
      <c r="H92" s="25">
        <v>50000</v>
      </c>
      <c r="I92" s="19">
        <f t="shared" si="5"/>
        <v>0</v>
      </c>
      <c r="J92" s="30">
        <v>45473</v>
      </c>
      <c r="K92" s="20" t="s">
        <v>11</v>
      </c>
    </row>
    <row r="93" spans="2:11" x14ac:dyDescent="0.3">
      <c r="B93" s="23" t="s">
        <v>79</v>
      </c>
      <c r="C93" s="24">
        <f t="shared" si="4"/>
        <v>45468</v>
      </c>
      <c r="D93" s="23" t="s">
        <v>37</v>
      </c>
      <c r="E93" s="23" t="s">
        <v>53</v>
      </c>
      <c r="F93" s="23" t="s">
        <v>293</v>
      </c>
      <c r="G93" s="25">
        <v>42500</v>
      </c>
      <c r="H93" s="25">
        <v>42500</v>
      </c>
      <c r="I93" s="19">
        <f t="shared" si="5"/>
        <v>0</v>
      </c>
      <c r="J93" s="30">
        <v>45473</v>
      </c>
      <c r="K93" s="20" t="s">
        <v>11</v>
      </c>
    </row>
    <row r="94" spans="2:11" x14ac:dyDescent="0.3">
      <c r="B94" s="23" t="s">
        <v>175</v>
      </c>
      <c r="C94" s="24">
        <f t="shared" si="4"/>
        <v>45468</v>
      </c>
      <c r="D94" s="23" t="s">
        <v>38</v>
      </c>
      <c r="E94" s="23" t="s">
        <v>54</v>
      </c>
      <c r="F94" s="23" t="s">
        <v>293</v>
      </c>
      <c r="G94" s="25">
        <v>187500</v>
      </c>
      <c r="H94" s="25">
        <v>187500</v>
      </c>
      <c r="I94" s="19">
        <f t="shared" si="5"/>
        <v>0</v>
      </c>
      <c r="J94" s="30">
        <v>45473</v>
      </c>
      <c r="K94" s="20" t="s">
        <v>11</v>
      </c>
    </row>
    <row r="95" spans="2:11" x14ac:dyDescent="0.3">
      <c r="B95" s="23" t="s">
        <v>176</v>
      </c>
      <c r="C95" s="24">
        <f t="shared" si="4"/>
        <v>45468</v>
      </c>
      <c r="D95" s="23" t="s">
        <v>39</v>
      </c>
      <c r="E95" s="23" t="s">
        <v>55</v>
      </c>
      <c r="F95" s="23" t="s">
        <v>293</v>
      </c>
      <c r="G95" s="25">
        <v>61500</v>
      </c>
      <c r="H95" s="25">
        <v>61500</v>
      </c>
      <c r="I95" s="19">
        <f t="shared" si="5"/>
        <v>0</v>
      </c>
      <c r="J95" s="30">
        <v>45473</v>
      </c>
      <c r="K95" s="20" t="s">
        <v>11</v>
      </c>
    </row>
    <row r="96" spans="2:11" x14ac:dyDescent="0.3">
      <c r="B96" s="23" t="s">
        <v>177</v>
      </c>
      <c r="C96" s="24">
        <f t="shared" si="4"/>
        <v>45468</v>
      </c>
      <c r="D96" s="23" t="s">
        <v>73</v>
      </c>
      <c r="E96" s="23" t="s">
        <v>74</v>
      </c>
      <c r="F96" s="23" t="s">
        <v>297</v>
      </c>
      <c r="G96" s="25">
        <v>44509.599999999999</v>
      </c>
      <c r="H96" s="25">
        <v>44509.599999999999</v>
      </c>
      <c r="I96" s="19">
        <f>+G96-H96</f>
        <v>0</v>
      </c>
      <c r="J96" s="30">
        <v>45473</v>
      </c>
      <c r="K96" s="20" t="s">
        <v>11</v>
      </c>
    </row>
    <row r="97" spans="2:12" x14ac:dyDescent="0.3">
      <c r="B97" s="23" t="s">
        <v>178</v>
      </c>
      <c r="C97" s="24">
        <f t="shared" si="4"/>
        <v>45468</v>
      </c>
      <c r="D97" s="23" t="s">
        <v>45</v>
      </c>
      <c r="E97" s="23" t="s">
        <v>61</v>
      </c>
      <c r="F97" s="23" t="s">
        <v>293</v>
      </c>
      <c r="G97" s="25">
        <v>66250</v>
      </c>
      <c r="H97" s="25">
        <v>66250</v>
      </c>
      <c r="I97" s="19">
        <f>+G97-H97</f>
        <v>0</v>
      </c>
      <c r="J97" s="30">
        <v>45473</v>
      </c>
      <c r="K97" s="20" t="s">
        <v>11</v>
      </c>
    </row>
    <row r="98" spans="2:12" x14ac:dyDescent="0.3">
      <c r="B98" s="23" t="s">
        <v>179</v>
      </c>
      <c r="C98" s="24">
        <f t="shared" si="4"/>
        <v>45468</v>
      </c>
      <c r="D98" s="23" t="s">
        <v>203</v>
      </c>
      <c r="E98" s="23" t="s">
        <v>224</v>
      </c>
      <c r="F98" s="23" t="s">
        <v>298</v>
      </c>
      <c r="G98" s="25">
        <v>63720</v>
      </c>
      <c r="H98" s="25">
        <v>63720</v>
      </c>
      <c r="I98" s="19">
        <f>+G98-H98</f>
        <v>0</v>
      </c>
      <c r="J98" s="30">
        <v>45473</v>
      </c>
      <c r="K98" s="20" t="s">
        <v>11</v>
      </c>
    </row>
    <row r="99" spans="2:12" x14ac:dyDescent="0.3">
      <c r="B99" s="23" t="s">
        <v>180</v>
      </c>
      <c r="C99" s="24">
        <f t="shared" si="4"/>
        <v>45468</v>
      </c>
      <c r="D99" s="23" t="s">
        <v>66</v>
      </c>
      <c r="E99" s="23" t="s">
        <v>70</v>
      </c>
      <c r="F99" s="23" t="s">
        <v>299</v>
      </c>
      <c r="G99" s="25">
        <v>370302.8</v>
      </c>
      <c r="H99" s="25">
        <v>370302.8</v>
      </c>
      <c r="I99" s="19">
        <f>+G99-H99</f>
        <v>0</v>
      </c>
      <c r="J99" s="30">
        <v>45473</v>
      </c>
      <c r="K99" s="20" t="s">
        <v>11</v>
      </c>
    </row>
    <row r="100" spans="2:12" x14ac:dyDescent="0.3">
      <c r="B100" s="23" t="s">
        <v>77</v>
      </c>
      <c r="C100" s="24">
        <f t="shared" si="4"/>
        <v>45468</v>
      </c>
      <c r="D100" s="23" t="s">
        <v>40</v>
      </c>
      <c r="E100" s="23" t="s">
        <v>56</v>
      </c>
      <c r="F100" s="23" t="s">
        <v>293</v>
      </c>
      <c r="G100" s="25">
        <v>120000</v>
      </c>
      <c r="H100" s="25">
        <v>120000</v>
      </c>
      <c r="I100" s="19">
        <f t="shared" si="5"/>
        <v>0</v>
      </c>
      <c r="J100" s="30">
        <v>45473</v>
      </c>
      <c r="K100" s="20" t="s">
        <v>11</v>
      </c>
    </row>
    <row r="101" spans="2:12" x14ac:dyDescent="0.3">
      <c r="B101" s="23" t="s">
        <v>174</v>
      </c>
      <c r="C101" s="24">
        <f t="shared" si="4"/>
        <v>45468</v>
      </c>
      <c r="D101" s="23" t="s">
        <v>41</v>
      </c>
      <c r="E101" s="23" t="s">
        <v>57</v>
      </c>
      <c r="F101" s="23" t="s">
        <v>293</v>
      </c>
      <c r="G101" s="25">
        <v>40000</v>
      </c>
      <c r="H101" s="25">
        <v>40000</v>
      </c>
      <c r="I101" s="19">
        <f>+G101-H101</f>
        <v>0</v>
      </c>
      <c r="J101" s="30">
        <v>45473</v>
      </c>
      <c r="K101" s="20" t="s">
        <v>11</v>
      </c>
    </row>
    <row r="102" spans="2:12" x14ac:dyDescent="0.3">
      <c r="B102" s="23" t="s">
        <v>80</v>
      </c>
      <c r="C102" s="24">
        <f>DATE(2024,6,26)</f>
        <v>45469</v>
      </c>
      <c r="D102" s="23" t="s">
        <v>87</v>
      </c>
      <c r="E102" s="23" t="s">
        <v>95</v>
      </c>
      <c r="F102" s="23" t="s">
        <v>300</v>
      </c>
      <c r="G102" s="25">
        <v>1250</v>
      </c>
      <c r="H102" s="25">
        <v>1250</v>
      </c>
      <c r="I102" s="19">
        <f>+G102-H102</f>
        <v>0</v>
      </c>
      <c r="J102" s="30">
        <v>45473</v>
      </c>
      <c r="K102" s="20" t="s">
        <v>11</v>
      </c>
    </row>
    <row r="103" spans="2:12" x14ac:dyDescent="0.3">
      <c r="B103" s="23" t="s">
        <v>181</v>
      </c>
      <c r="C103" s="24">
        <f>DATE(2024,6,26)</f>
        <v>45469</v>
      </c>
      <c r="D103" s="23" t="s">
        <v>202</v>
      </c>
      <c r="E103" s="23" t="s">
        <v>223</v>
      </c>
      <c r="F103" s="23" t="s">
        <v>301</v>
      </c>
      <c r="G103" s="25">
        <v>233999.99</v>
      </c>
      <c r="H103" s="25">
        <v>233999.99</v>
      </c>
      <c r="I103" s="19">
        <f t="shared" ref="I103:I105" si="6">+G103-H103</f>
        <v>0</v>
      </c>
      <c r="J103" s="30">
        <v>45473</v>
      </c>
      <c r="K103" s="20" t="s">
        <v>11</v>
      </c>
    </row>
    <row r="104" spans="2:12" x14ac:dyDescent="0.3">
      <c r="B104" s="23" t="s">
        <v>182</v>
      </c>
      <c r="C104" s="24">
        <f>DATE(2024,6,26)</f>
        <v>45469</v>
      </c>
      <c r="D104" s="23" t="s">
        <v>14</v>
      </c>
      <c r="E104" s="23" t="s">
        <v>17</v>
      </c>
      <c r="F104" s="23" t="s">
        <v>302</v>
      </c>
      <c r="G104" s="25">
        <v>59644.75</v>
      </c>
      <c r="H104" s="25">
        <v>59644.75</v>
      </c>
      <c r="I104" s="19">
        <f>+G104-H104</f>
        <v>0</v>
      </c>
      <c r="J104" s="30">
        <v>45473</v>
      </c>
      <c r="K104" s="20" t="s">
        <v>11</v>
      </c>
    </row>
    <row r="105" spans="2:12" ht="15.75" customHeight="1" x14ac:dyDescent="0.3">
      <c r="B105" s="23" t="s">
        <v>148</v>
      </c>
      <c r="C105" s="24">
        <f>DATE(2024,6,27)</f>
        <v>45470</v>
      </c>
      <c r="D105" s="23" t="s">
        <v>204</v>
      </c>
      <c r="E105" s="23" t="s">
        <v>225</v>
      </c>
      <c r="F105" s="26" t="s">
        <v>303</v>
      </c>
      <c r="G105" s="25">
        <v>10384</v>
      </c>
      <c r="H105" s="25">
        <v>10384</v>
      </c>
      <c r="I105" s="19">
        <f t="shared" si="6"/>
        <v>0</v>
      </c>
      <c r="J105" s="30">
        <v>45473</v>
      </c>
      <c r="K105" s="20" t="s">
        <v>11</v>
      </c>
    </row>
    <row r="106" spans="2:12" x14ac:dyDescent="0.3">
      <c r="B106" s="38"/>
      <c r="C106" s="38"/>
      <c r="D106" s="38"/>
      <c r="E106" s="38"/>
      <c r="F106" s="17"/>
      <c r="G106" s="18">
        <f>SUM(G11:G105)</f>
        <v>22308955.099999998</v>
      </c>
      <c r="H106" s="18">
        <f>SUM(H11:H105)</f>
        <v>22308955.099999998</v>
      </c>
      <c r="I106" s="21">
        <f>-H115</f>
        <v>0</v>
      </c>
      <c r="J106" s="22"/>
      <c r="K106" s="22"/>
    </row>
    <row r="107" spans="2:12" x14ac:dyDescent="0.3">
      <c r="B107" s="8"/>
      <c r="C107" s="9"/>
      <c r="D107" s="9"/>
      <c r="E107" s="8"/>
      <c r="F107" s="8"/>
      <c r="G107" s="7"/>
    </row>
    <row r="108" spans="2:12" s="5" customFormat="1" x14ac:dyDescent="0.3">
      <c r="B108" s="10"/>
      <c r="C108" s="11"/>
      <c r="D108" s="11"/>
      <c r="E108" s="12"/>
      <c r="F108" s="13"/>
      <c r="G108" s="7"/>
      <c r="H108" s="1"/>
      <c r="L108" s="1"/>
    </row>
    <row r="109" spans="2:12" s="5" customFormat="1" x14ac:dyDescent="0.3">
      <c r="B109" s="10"/>
      <c r="C109" s="11"/>
      <c r="D109" s="11"/>
      <c r="E109" s="12"/>
      <c r="F109" s="13"/>
      <c r="G109" s="7"/>
      <c r="H109" s="1"/>
      <c r="L109" s="1"/>
    </row>
    <row r="110" spans="2:12" s="5" customFormat="1" x14ac:dyDescent="0.3">
      <c r="B110" s="39" t="s">
        <v>19</v>
      </c>
      <c r="C110" s="39"/>
      <c r="D110" s="39"/>
      <c r="E110" s="39"/>
      <c r="F110" s="33" t="s">
        <v>12</v>
      </c>
      <c r="G110" s="33"/>
      <c r="H110" s="33"/>
      <c r="I110" s="33"/>
      <c r="J110" s="33"/>
      <c r="K110" s="33"/>
      <c r="L110" s="1"/>
    </row>
    <row r="111" spans="2:12" s="5" customFormat="1" x14ac:dyDescent="0.3">
      <c r="B111" s="40" t="s">
        <v>307</v>
      </c>
      <c r="C111" s="32"/>
      <c r="D111" s="32"/>
      <c r="E111" s="32"/>
      <c r="F111" s="41" t="s">
        <v>308</v>
      </c>
      <c r="G111" s="34"/>
      <c r="H111" s="34"/>
      <c r="I111" s="34"/>
      <c r="J111" s="34"/>
      <c r="K111" s="34"/>
      <c r="L111" s="1"/>
    </row>
    <row r="117" spans="1:14" s="5" customFormat="1" x14ac:dyDescent="0.3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3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3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3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3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3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3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3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3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3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3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3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3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3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3">
      <c r="A131" s="1"/>
      <c r="B131" s="6"/>
      <c r="E131" s="6"/>
      <c r="F131" s="1"/>
      <c r="G131" s="1"/>
      <c r="H131" s="1"/>
      <c r="L131" s="1"/>
      <c r="M131" s="1"/>
      <c r="N131" s="1"/>
    </row>
    <row r="132" spans="1:14" s="5" customFormat="1" x14ac:dyDescent="0.3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3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3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3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3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3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3">
      <c r="A138" s="1"/>
      <c r="B138" s="6"/>
      <c r="E138" s="6"/>
      <c r="F138" s="1"/>
      <c r="G138" s="1"/>
      <c r="H138" s="1"/>
      <c r="L138" s="1"/>
      <c r="M138" s="1"/>
      <c r="N138" s="1"/>
    </row>
    <row r="139" spans="1:14" s="5" customFormat="1" x14ac:dyDescent="0.3">
      <c r="A139" s="1"/>
      <c r="B139" s="6"/>
      <c r="E139" s="6"/>
      <c r="F139" s="1"/>
      <c r="G139" s="1"/>
      <c r="H139" s="1"/>
      <c r="L139" s="1"/>
      <c r="M139" s="1"/>
      <c r="N139" s="1"/>
    </row>
    <row r="140" spans="1:14" s="5" customFormat="1" x14ac:dyDescent="0.3">
      <c r="A140" s="1"/>
      <c r="B140" s="6"/>
      <c r="E140" s="6"/>
      <c r="F140" s="1"/>
      <c r="G140" s="1"/>
      <c r="H140" s="1"/>
      <c r="L140" s="1"/>
      <c r="M140" s="1"/>
      <c r="N140" s="1"/>
    </row>
    <row r="141" spans="1:14" s="5" customFormat="1" x14ac:dyDescent="0.3">
      <c r="A141" s="1"/>
      <c r="B141" s="6"/>
      <c r="E141" s="6"/>
      <c r="F141" s="1"/>
      <c r="G141" s="1"/>
      <c r="H141" s="1"/>
      <c r="L141" s="1"/>
      <c r="M141" s="1"/>
      <c r="N141" s="1"/>
    </row>
    <row r="142" spans="1:14" s="5" customFormat="1" x14ac:dyDescent="0.3">
      <c r="A142" s="1"/>
      <c r="B142" s="6"/>
      <c r="E142" s="6"/>
      <c r="F142" s="1"/>
      <c r="G142" s="1"/>
      <c r="H142" s="1"/>
      <c r="L142" s="1"/>
      <c r="M142" s="1"/>
      <c r="N142" s="1"/>
    </row>
    <row r="143" spans="1:14" s="5" customFormat="1" x14ac:dyDescent="0.3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3">
      <c r="A144" s="1"/>
      <c r="B144" s="6"/>
      <c r="E144" s="6"/>
      <c r="F144" s="1"/>
      <c r="G144" s="1"/>
      <c r="H144" s="1"/>
      <c r="L144" s="1"/>
      <c r="M144" s="1"/>
      <c r="N144" s="1"/>
    </row>
    <row r="145" spans="1:14" s="5" customFormat="1" x14ac:dyDescent="0.3">
      <c r="A145" s="1"/>
      <c r="B145" s="6"/>
      <c r="E145" s="6"/>
      <c r="F145" s="1"/>
      <c r="G145" s="1"/>
      <c r="H145" s="1"/>
      <c r="L145" s="1"/>
      <c r="M145" s="1"/>
      <c r="N145" s="1"/>
    </row>
    <row r="146" spans="1:14" s="5" customFormat="1" x14ac:dyDescent="0.3">
      <c r="A146" s="1"/>
      <c r="B146" s="6"/>
      <c r="E146" s="6"/>
      <c r="F146" s="1"/>
      <c r="G146" s="1"/>
      <c r="H146" s="1"/>
      <c r="L146" s="1"/>
      <c r="M146" s="1"/>
      <c r="N146" s="1"/>
    </row>
    <row r="147" spans="1:14" s="5" customFormat="1" x14ac:dyDescent="0.3">
      <c r="A147" s="1"/>
      <c r="B147" s="6"/>
      <c r="E147" s="6"/>
      <c r="F147" s="1"/>
      <c r="G147" s="1"/>
      <c r="H147" s="1"/>
      <c r="L147" s="1"/>
      <c r="M147" s="1"/>
      <c r="N147" s="1"/>
    </row>
    <row r="148" spans="1:14" s="5" customFormat="1" x14ac:dyDescent="0.3">
      <c r="A148" s="1"/>
      <c r="B148" s="6"/>
      <c r="E148" s="6"/>
      <c r="F148" s="1"/>
      <c r="G148" s="1"/>
      <c r="H148" s="1"/>
      <c r="L148" s="1"/>
      <c r="M148" s="1"/>
      <c r="N148" s="1"/>
    </row>
  </sheetData>
  <sortState xmlns:xlrd2="http://schemas.microsoft.com/office/spreadsheetml/2017/richdata2" ref="B12:K121">
    <sortCondition ref="C12:C121"/>
  </sortState>
  <mergeCells count="8">
    <mergeCell ref="B111:E111"/>
    <mergeCell ref="F110:K110"/>
    <mergeCell ref="F111:K111"/>
    <mergeCell ref="B7:K7"/>
    <mergeCell ref="B8:K8"/>
    <mergeCell ref="B9:K9"/>
    <mergeCell ref="B106:E106"/>
    <mergeCell ref="B110:E110"/>
  </mergeCells>
  <pageMargins left="0.56000000000000005" right="0" top="0.74803149606299213" bottom="0.43307086614173229" header="0.31496062992125984" footer="0.23622047244094491"/>
  <pageSetup scale="75" fitToHeight="0" orientation="landscape" r:id="rId1"/>
  <headerFooter>
    <oddFooter>Página &amp;P</oddFooter>
  </headerFooter>
  <rowBreaks count="1" manualBreakCount="1">
    <brk id="65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0" ma:contentTypeDescription="Create a new document." ma:contentTypeScope="" ma:versionID="a7f62d4bfecbc39d537c8bcf0040faf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9af5e31c259502ad9d0f81716fa3736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C85B7B-E848-4955-877F-BF5554528DF7}"/>
</file>

<file path=customXml/itemProps2.xml><?xml version="1.0" encoding="utf-8"?>
<ds:datastoreItem xmlns:ds="http://schemas.openxmlformats.org/officeDocument/2006/customXml" ds:itemID="{A429468D-4E29-4DB4-B854-1DA913758EC5}"/>
</file>

<file path=customXml/itemProps3.xml><?xml version="1.0" encoding="utf-8"?>
<ds:datastoreItem xmlns:ds="http://schemas.openxmlformats.org/officeDocument/2006/customXml" ds:itemID="{CBF40DB9-E462-45B5-8339-B8F34397C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2024</vt:lpstr>
      <vt:lpstr>'MAYO 2024'!Área_de_impresión</vt:lpstr>
      <vt:lpstr>'MAYO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2024-07-15T14:52:45Z</cp:lastPrinted>
  <dcterms:created xsi:type="dcterms:W3CDTF">2023-05-10T12:41:08Z</dcterms:created>
  <dcterms:modified xsi:type="dcterms:W3CDTF">2024-07-15T14:54:10Z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