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cnssgobdo.sharepoint.com/sites/Dir_Finanzas/Shared Documents/Direccion Financiera/02. ESTADOS FINANCIEROS/EF 2024/Septiembre/"/>
    </mc:Choice>
  </mc:AlternateContent>
  <xr:revisionPtr revIDLastSave="0" documentId="8_{9AA7707E-CC18-4441-B642-9E855ACCAB3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GOSTO 2024" sheetId="1" r:id="rId1"/>
  </sheets>
  <definedNames>
    <definedName name="_xlnm._FilterDatabase" localSheetId="0" hidden="1">'AGOSTO 2024'!$A$10:$N$10</definedName>
    <definedName name="_xlnm.Print_Area" localSheetId="0">'AGOSTO 2024'!$B$1:$K$122</definedName>
    <definedName name="_xlnm.Print_Titles" localSheetId="0">'AGOSTO 2024'!$1:$10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2" i="1" l="1"/>
  <c r="I113" i="1"/>
  <c r="I114" i="1"/>
  <c r="I115" i="1"/>
  <c r="I116" i="1"/>
  <c r="I117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H117" i="1" l="1"/>
  <c r="G117" i="1"/>
  <c r="I30" i="1"/>
  <c r="I31" i="1"/>
  <c r="I32" i="1"/>
  <c r="I33" i="1"/>
  <c r="I34" i="1"/>
  <c r="I35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11" i="1" l="1"/>
  <c r="I12" i="1"/>
  <c r="I13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</calcChain>
</file>

<file path=xl/sharedStrings.xml><?xml version="1.0" encoding="utf-8"?>
<sst xmlns="http://schemas.openxmlformats.org/spreadsheetml/2006/main" count="547" uniqueCount="313">
  <si>
    <t>Consejo Nacional de Seguridad Social</t>
  </si>
  <si>
    <t>Valores en RD$</t>
  </si>
  <si>
    <t>FACTURA NCF</t>
  </si>
  <si>
    <t>FECHA</t>
  </si>
  <si>
    <t>SUPLIDOR</t>
  </si>
  <si>
    <t>CONCEPTO</t>
  </si>
  <si>
    <t>MONTO FACTURADO</t>
  </si>
  <si>
    <t>MONTO PAGADO</t>
  </si>
  <si>
    <t>MONTO PENDIENTE</t>
  </si>
  <si>
    <t>FECHA FIN DE FACTURA</t>
  </si>
  <si>
    <t>ESTADO</t>
  </si>
  <si>
    <t>PAGO</t>
  </si>
  <si>
    <t>Melissa Cabrera</t>
  </si>
  <si>
    <t>402006238</t>
  </si>
  <si>
    <t>101663741</t>
  </si>
  <si>
    <t>130432899</t>
  </si>
  <si>
    <t>CORAASAN</t>
  </si>
  <si>
    <t>EMPRESAS LAUREL SRL</t>
  </si>
  <si>
    <t>MR NETWORKING,S.R.L</t>
  </si>
  <si>
    <t>Juan Moquete</t>
  </si>
  <si>
    <t>EDESUR DOMINICANA,S.A</t>
  </si>
  <si>
    <t>101821248</t>
  </si>
  <si>
    <t>401007479</t>
  </si>
  <si>
    <t>401007452</t>
  </si>
  <si>
    <t>AYUNTAMIENTO DEL DISTRITO NACIONAL</t>
  </si>
  <si>
    <t>INAPA</t>
  </si>
  <si>
    <t>101503939</t>
  </si>
  <si>
    <t>131252451</t>
  </si>
  <si>
    <t>AGUA PLANETA AZUL,S.A</t>
  </si>
  <si>
    <t>URBANVOLT SOLUTION SRL</t>
  </si>
  <si>
    <t>RNC/CED.</t>
  </si>
  <si>
    <t>430019501</t>
  </si>
  <si>
    <t>OFICINA GUB DE TEC DE LA INF Y COM</t>
  </si>
  <si>
    <t>00100029503</t>
  </si>
  <si>
    <t>430096326</t>
  </si>
  <si>
    <t>130395209</t>
  </si>
  <si>
    <t>04800495279</t>
  </si>
  <si>
    <t>131399096</t>
  </si>
  <si>
    <t>BRUNO EMIGDIO CALDERON TRONCOSO</t>
  </si>
  <si>
    <t>FENATRAZONAS</t>
  </si>
  <si>
    <t>TRASERMUL  C POR A</t>
  </si>
  <si>
    <t>YGNACIO HERNANDEZ HICIANO</t>
  </si>
  <si>
    <t>SERLINE INVESTMENTS,SRL</t>
  </si>
  <si>
    <t>132620429</t>
  </si>
  <si>
    <t>132075366</t>
  </si>
  <si>
    <t>101157216</t>
  </si>
  <si>
    <t>AGENCIA MULTIMEDIOS SOCIEDAD DE LA INFORMACION,SRL</t>
  </si>
  <si>
    <t>EXPERT CLEANER SQE,SRL</t>
  </si>
  <si>
    <t>APARTA HOTEL PLAZA NACO,SRL</t>
  </si>
  <si>
    <t>101820217</t>
  </si>
  <si>
    <t>132260813</t>
  </si>
  <si>
    <t>124027489</t>
  </si>
  <si>
    <t>EDEESTE</t>
  </si>
  <si>
    <t>SRI DOMINICANA,SRL</t>
  </si>
  <si>
    <t>CYFRAS CONSULTORES,SRL</t>
  </si>
  <si>
    <t>B1500000213</t>
  </si>
  <si>
    <t>B1500000310</t>
  </si>
  <si>
    <t>B1500000160</t>
  </si>
  <si>
    <t>B1500000089</t>
  </si>
  <si>
    <t>B1500000168</t>
  </si>
  <si>
    <t>B1500000016</t>
  </si>
  <si>
    <t>401516454</t>
  </si>
  <si>
    <t>101821256</t>
  </si>
  <si>
    <t>101069912</t>
  </si>
  <si>
    <t>101604654</t>
  </si>
  <si>
    <t>131804748</t>
  </si>
  <si>
    <t>132918983</t>
  </si>
  <si>
    <t>SEGURO NACIONAL DE SALUD</t>
  </si>
  <si>
    <t>EDENORTE DOMINICANA, S.A</t>
  </si>
  <si>
    <t>MAPFRE BHD COMPAÑIA DE SEGUROS,S.A</t>
  </si>
  <si>
    <t>RADIO CADENA COMERCIAL SRL</t>
  </si>
  <si>
    <t>INKCORP DOMINICANA,SRL</t>
  </si>
  <si>
    <t>DOMPAD MEDIASTRATEGY SRL</t>
  </si>
  <si>
    <t>Informe mensual de Pagos a suplidores al 30 de septiembre 2024</t>
  </si>
  <si>
    <t>B1500012446</t>
  </si>
  <si>
    <t>E450000051816</t>
  </si>
  <si>
    <t>E450000051470</t>
  </si>
  <si>
    <t>E450000051485</t>
  </si>
  <si>
    <t>E450000052783</t>
  </si>
  <si>
    <t>E450000052811</t>
  </si>
  <si>
    <t>E450000051849</t>
  </si>
  <si>
    <t>B1500000313</t>
  </si>
  <si>
    <t>E450000000181</t>
  </si>
  <si>
    <t>E450000000182</t>
  </si>
  <si>
    <t>E450000000183</t>
  </si>
  <si>
    <t>E450000000184</t>
  </si>
  <si>
    <t>B1500000086</t>
  </si>
  <si>
    <t>B1500000161</t>
  </si>
  <si>
    <t>B1500000953</t>
  </si>
  <si>
    <t>B1500000281</t>
  </si>
  <si>
    <t>B1500000630</t>
  </si>
  <si>
    <t>B1500000091</t>
  </si>
  <si>
    <t>B1500000088</t>
  </si>
  <si>
    <t>B1500005848</t>
  </si>
  <si>
    <t>B1500000939</t>
  </si>
  <si>
    <t>B1500000496</t>
  </si>
  <si>
    <t>B1500000198</t>
  </si>
  <si>
    <t>B1500000055</t>
  </si>
  <si>
    <t>B1500000261</t>
  </si>
  <si>
    <t>B1500003210</t>
  </si>
  <si>
    <t>B1500000726</t>
  </si>
  <si>
    <t>B1500000211</t>
  </si>
  <si>
    <t>B1500000174</t>
  </si>
  <si>
    <t>B1500000140</t>
  </si>
  <si>
    <t>B1500347186</t>
  </si>
  <si>
    <t>E4500000000028</t>
  </si>
  <si>
    <t>B1500001997</t>
  </si>
  <si>
    <t>B1500000190</t>
  </si>
  <si>
    <t>E450000001079</t>
  </si>
  <si>
    <t>E450000001090</t>
  </si>
  <si>
    <t>E450000002312</t>
  </si>
  <si>
    <t>E450000003754</t>
  </si>
  <si>
    <t>B1500551003</t>
  </si>
  <si>
    <t>B1500551004</t>
  </si>
  <si>
    <t>B1500551005</t>
  </si>
  <si>
    <t>B1500551006</t>
  </si>
  <si>
    <t>B1500551007</t>
  </si>
  <si>
    <t>B1500000078</t>
  </si>
  <si>
    <t>B1500000408</t>
  </si>
  <si>
    <t>B1500000212</t>
  </si>
  <si>
    <t>B1500001337</t>
  </si>
  <si>
    <t>B1500001381</t>
  </si>
  <si>
    <t>B1500000071</t>
  </si>
  <si>
    <t>B1500056609</t>
  </si>
  <si>
    <t>B1500056822</t>
  </si>
  <si>
    <t>B1500000112</t>
  </si>
  <si>
    <t>B1500034187</t>
  </si>
  <si>
    <t>B1500000100</t>
  </si>
  <si>
    <t>B1500453042</t>
  </si>
  <si>
    <t>B1500000076</t>
  </si>
  <si>
    <t>B1500000448</t>
  </si>
  <si>
    <t>B1500000737</t>
  </si>
  <si>
    <t>B1500011330</t>
  </si>
  <si>
    <t>B1500000354</t>
  </si>
  <si>
    <t>B1500003554</t>
  </si>
  <si>
    <t>B1500000006</t>
  </si>
  <si>
    <t>B1500000329</t>
  </si>
  <si>
    <t>B1500000031</t>
  </si>
  <si>
    <t>B1500000246</t>
  </si>
  <si>
    <t>E450000000223</t>
  </si>
  <si>
    <t>B1500000170</t>
  </si>
  <si>
    <t>B1500000010</t>
  </si>
  <si>
    <t>B1500000414</t>
  </si>
  <si>
    <t>B1500000163</t>
  </si>
  <si>
    <t>B1500000162</t>
  </si>
  <si>
    <t>B1500000252</t>
  </si>
  <si>
    <t>B1500000255</t>
  </si>
  <si>
    <t>B1500000173</t>
  </si>
  <si>
    <t>B1500000092</t>
  </si>
  <si>
    <t>B1500000079</t>
  </si>
  <si>
    <t>B1500000411</t>
  </si>
  <si>
    <t>B1500324736</t>
  </si>
  <si>
    <t>B1500352487</t>
  </si>
  <si>
    <t>B1500352611</t>
  </si>
  <si>
    <t>B1500000331</t>
  </si>
  <si>
    <t>B1500000334</t>
  </si>
  <si>
    <t>B1500000202</t>
  </si>
  <si>
    <t>E45000000295</t>
  </si>
  <si>
    <t>E450000000379</t>
  </si>
  <si>
    <t>B1500000959</t>
  </si>
  <si>
    <t>B1500000315</t>
  </si>
  <si>
    <t>B1500000149</t>
  </si>
  <si>
    <t>B1500000151</t>
  </si>
  <si>
    <t>B1500000150</t>
  </si>
  <si>
    <t>B1500000148</t>
  </si>
  <si>
    <t>E450000000207</t>
  </si>
  <si>
    <t>E450000000206</t>
  </si>
  <si>
    <t>E450000000232</t>
  </si>
  <si>
    <t>B1500000087</t>
  </si>
  <si>
    <t>04700024807</t>
  </si>
  <si>
    <t>101001577</t>
  </si>
  <si>
    <t>131155091</t>
  </si>
  <si>
    <t>03100325053</t>
  </si>
  <si>
    <t>130067147</t>
  </si>
  <si>
    <t>04701007827</t>
  </si>
  <si>
    <t>131974791</t>
  </si>
  <si>
    <t>01200077103</t>
  </si>
  <si>
    <t>00105716955</t>
  </si>
  <si>
    <t>101003561</t>
  </si>
  <si>
    <t>00105227714</t>
  </si>
  <si>
    <t>130892972</t>
  </si>
  <si>
    <t>03102267295</t>
  </si>
  <si>
    <t>101634782</t>
  </si>
  <si>
    <t>03100663073</t>
  </si>
  <si>
    <t>04700000724</t>
  </si>
  <si>
    <t>00200492171</t>
  </si>
  <si>
    <t>00101682698</t>
  </si>
  <si>
    <t>00101855021</t>
  </si>
  <si>
    <t>00101142743</t>
  </si>
  <si>
    <t>01800092007</t>
  </si>
  <si>
    <t>131388264</t>
  </si>
  <si>
    <t>401002175</t>
  </si>
  <si>
    <t>101872952</t>
  </si>
  <si>
    <t>101162058</t>
  </si>
  <si>
    <t>101049847</t>
  </si>
  <si>
    <t>424002691</t>
  </si>
  <si>
    <t>101008067</t>
  </si>
  <si>
    <t>00101920924</t>
  </si>
  <si>
    <t>05600605306</t>
  </si>
  <si>
    <t>02700022417</t>
  </si>
  <si>
    <t>101002379</t>
  </si>
  <si>
    <t>00101910370</t>
  </si>
  <si>
    <t>130850151</t>
  </si>
  <si>
    <t>00110504909</t>
  </si>
  <si>
    <t>101014334</t>
  </si>
  <si>
    <t>RAFAELINA M. CONCEPCION LANTIGUA</t>
  </si>
  <si>
    <t>COMPAÑIA DOM.DE TELEFONOS,S.A</t>
  </si>
  <si>
    <t>PA CATERING, SRL</t>
  </si>
  <si>
    <t>ALEJANDRA DEL CARMEN ANIDO HERRERA</t>
  </si>
  <si>
    <t>FL Betances y Asociados</t>
  </si>
  <si>
    <t>FRANKLIN FRANCISCO MILIAN CAPELLAN</t>
  </si>
  <si>
    <t>REPUESTOS MAROCA,SRL</t>
  </si>
  <si>
    <t>RITA ELENA OGANDO SANTOS</t>
  </si>
  <si>
    <t>Yocasta Fernández Javier</t>
  </si>
  <si>
    <t>EDITORA DEL CARIBE, C POR A</t>
  </si>
  <si>
    <t>CARMEN ENICIA CHEVALIER CARABALLO</t>
  </si>
  <si>
    <t>AH EDITORA OFFSET,SRL</t>
  </si>
  <si>
    <t>RAYSA ALTAGRACIA FRANCO MIRANDA</t>
  </si>
  <si>
    <t>IMPORTADORA HERMANOS CABRERA, SRL</t>
  </si>
  <si>
    <t>CARMEN ROSA PERALTA</t>
  </si>
  <si>
    <t>MARCEL ALEXIS JOSE BACO ERO</t>
  </si>
  <si>
    <t>VIOLETA LUNA</t>
  </si>
  <si>
    <t>Dulce M. Soto Fernández</t>
  </si>
  <si>
    <t>FABIO REYES GARCIA</t>
  </si>
  <si>
    <t>JOSE PAUL RODRIGUEZ MANCEBO</t>
  </si>
  <si>
    <t>LUZ CELESTE PEREZ LABOURT</t>
  </si>
  <si>
    <t>INVERSIONES SIURANA,SRL</t>
  </si>
  <si>
    <t>COPARDOM</t>
  </si>
  <si>
    <t>JOAQUIN ROMERO COMERCIAL,S.R.L</t>
  </si>
  <si>
    <t>LOGOMARCA, S.A</t>
  </si>
  <si>
    <t>Muebles Omar, S.A</t>
  </si>
  <si>
    <t>Sociedad Dom. de Abogados Siglo XXI, In</t>
  </si>
  <si>
    <t>SANTO DOMINGO MOTORS COMPANY S.A.</t>
  </si>
  <si>
    <t>YRIS ESTELA ALMANZAR BETANCES</t>
  </si>
  <si>
    <t>JOSE J. FERNANDEZ DELGADO</t>
  </si>
  <si>
    <t>ANGEL MATEO GIL</t>
  </si>
  <si>
    <t>POLYTEX,SRL</t>
  </si>
  <si>
    <t>SANDRA M.LEROUX PICHARDO</t>
  </si>
  <si>
    <t>IP EXPERT IPX, SRL</t>
  </si>
  <si>
    <t>MAXIMA MENDEZ CASTILLO</t>
  </si>
  <si>
    <t>Editora Listín Diario, C. por  A.</t>
  </si>
  <si>
    <t>EVAL. DICTAMEN Y MOV. JUL-24</t>
  </si>
  <si>
    <t>APORTE EMPL. SFS COMPL.SEP/24</t>
  </si>
  <si>
    <t>SUMARIA CNSS, AGO/2024</t>
  </si>
  <si>
    <t>FLOTA EMPL. CNSS,AGO/2024</t>
  </si>
  <si>
    <t>TEL. E INTERNET CGCNSS,AGO/24</t>
  </si>
  <si>
    <t>MODENS INTERNET CGCNSS,AGO/24</t>
  </si>
  <si>
    <t>INTERNET GG CNSS,OCT/2024</t>
  </si>
  <si>
    <t>CENTRAL CGNSS,AGO/2024</t>
  </si>
  <si>
    <t>EVAL. DICTAMEN Y MOV. JUN-24</t>
  </si>
  <si>
    <t>SERVICIO DE CATERING</t>
  </si>
  <si>
    <t>ASIST. CTD-SRL JUL-2024</t>
  </si>
  <si>
    <t>LICENCIAS INFORMATICAS</t>
  </si>
  <si>
    <t>MANT. VEHICULO CNSS</t>
  </si>
  <si>
    <t>SUSCRIPCION PERIODICO,2024-25</t>
  </si>
  <si>
    <t>SERVICIO JURIDICO</t>
  </si>
  <si>
    <t>BASES O SOPORTES PARA SEÑALES</t>
  </si>
  <si>
    <t>ALQ. LOCAL 08-07 AL  08-08-2</t>
  </si>
  <si>
    <t>ALQ.ALMC. VILLA JUANA, 2022-24</t>
  </si>
  <si>
    <t>ALQ.LOCAL PUNTO GOB.SANTIAGO</t>
  </si>
  <si>
    <t>ESPACIO ALMAC. ARCHIVO,AGO/24</t>
  </si>
  <si>
    <t>SERVICIO DE JARDINERIA,AGO/24</t>
  </si>
  <si>
    <t>SERVICIO PUBL. AGOSTO 2024</t>
  </si>
  <si>
    <t>ALMACEN ARCHIVO,09/-08/08</t>
  </si>
  <si>
    <t>SEGURO VIDA EMPL., SEPT/2024</t>
  </si>
  <si>
    <t>SERV. PUBLICIDAD,AGO/2024</t>
  </si>
  <si>
    <t>SERVICIO PUBLICIDAD,AGO/2024</t>
  </si>
  <si>
    <t>COMPRA DE AGUA 05/08/2024</t>
  </si>
  <si>
    <t>COMPRA DE AGUA 12/08</t>
  </si>
  <si>
    <t>AGUA PARA CONSUMO HUMANO</t>
  </si>
  <si>
    <t>COMPRA DE AGUA</t>
  </si>
  <si>
    <t>AREA COMUNES SS.03/07-03/08</t>
  </si>
  <si>
    <t>OFICINA PISO 11,19/07-19/08</t>
  </si>
  <si>
    <t>OFICINAS CNSS,03/07-03/08</t>
  </si>
  <si>
    <t>OFICINAS CMN-0,05/07-05/08</t>
  </si>
  <si>
    <t>OFICINAS CMR-I,06/07-06/08</t>
  </si>
  <si>
    <t>ALMUERZO EMPL.JULIO 2024</t>
  </si>
  <si>
    <t>ALMUELZOS EMPL.AGO/2024</t>
  </si>
  <si>
    <t>ALQ.LOCAL OFIC.PISO 11.SEP/24</t>
  </si>
  <si>
    <t>RECOGIDA DE BASURA,SEPT/2024</t>
  </si>
  <si>
    <t>RECOGIDA DE BASURA,SEP/24</t>
  </si>
  <si>
    <t>SERVICIO CAPACITACION</t>
  </si>
  <si>
    <t>AGUA Y ALCANT.CMR-II,JUL/2024</t>
  </si>
  <si>
    <t>SERV.PUBLICIDAD, AGO/2024</t>
  </si>
  <si>
    <t>CMR-II,02/08 AL 02/09/2024</t>
  </si>
  <si>
    <t>ALQ. LOCAL CMN-0,SEPT/2024</t>
  </si>
  <si>
    <t>SERV.PUBLICIDAD,AGO/2024</t>
  </si>
  <si>
    <t>MANTENIMIENTO Y REP.</t>
  </si>
  <si>
    <t>BUZON DE SUGERENCIA</t>
  </si>
  <si>
    <t>SERV. INTERNET,SEPT/2024</t>
  </si>
  <si>
    <t>COMPRA DE SILLON EJECUTIVO</t>
  </si>
  <si>
    <t>ALQ. LOCAL AMACEN,AGO/2024</t>
  </si>
  <si>
    <t>PARTICIPACION EN CONGRESO</t>
  </si>
  <si>
    <t>MANT. DE ELEVADORES,AGO/24</t>
  </si>
  <si>
    <t>MANTENIMIENTO DE VEHICULO</t>
  </si>
  <si>
    <t>COMPRA SUMINISTRO INFORMATICAS</t>
  </si>
  <si>
    <t>PUBLICIDAD EN RADIO AGOSTO 24</t>
  </si>
  <si>
    <t>EVAL. DICTAMEN Y MOV. AGO-24</t>
  </si>
  <si>
    <t>ASISTENCIA CDT-SRL, AGO-24</t>
  </si>
  <si>
    <t>EVAL. DICTAMEN Y MOV./2024</t>
  </si>
  <si>
    <t>AGUA CMR-1, AGOSTO 2024</t>
  </si>
  <si>
    <t>ALMACEN,20/01 AL 09/12/2022</t>
  </si>
  <si>
    <t>ALMACEN,08/08 AL08/09/2024</t>
  </si>
  <si>
    <t>EVAL. DICTAMEN Y MOV. AGO/24</t>
  </si>
  <si>
    <t>ALQUILER DE SILLAS PLEGABLE</t>
  </si>
  <si>
    <t>SERVICIOS NOTARIALES CNSS</t>
  </si>
  <si>
    <t>MANT.VEHICULO CNSS</t>
  </si>
  <si>
    <t>RENOVACION LICENCIAS</t>
  </si>
  <si>
    <t>SERVICIO NOTARIAL</t>
  </si>
  <si>
    <t>MOVILIDAD MAYO 2024</t>
  </si>
  <si>
    <t>ESPACIO PAGADO</t>
  </si>
  <si>
    <t>Encargado Departamento de Contabilidad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</si>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</sst>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[Red]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name val="Segoe U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2"/>
    <xf numFmtId="0" fontId="3" fillId="0" borderId="0" xfId="2" applyFont="1"/>
    <xf numFmtId="0" fontId="1" fillId="0" borderId="0" xfId="2" applyAlignment="1">
      <alignment vertical="center"/>
    </xf>
    <xf numFmtId="0" fontId="1" fillId="0" borderId="0" xfId="2" applyAlignment="1">
      <alignment horizontal="center"/>
    </xf>
    <xf numFmtId="0" fontId="1" fillId="0" borderId="0" xfId="2" applyAlignment="1">
      <alignment horizontal="left"/>
    </xf>
    <xf numFmtId="39" fontId="1" fillId="0" borderId="0" xfId="2" applyNumberFormat="1"/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1" fillId="0" borderId="0" xfId="2" applyAlignment="1">
      <alignment horizontal="left" vertical="center" indent="1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left"/>
    </xf>
    <xf numFmtId="0" fontId="2" fillId="0" borderId="0" xfId="2" applyFont="1"/>
    <xf numFmtId="0" fontId="2" fillId="2" borderId="2" xfId="2" applyFont="1" applyFill="1" applyBorder="1" applyAlignment="1">
      <alignment horizontal="left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right" vertical="center" wrapText="1"/>
    </xf>
    <xf numFmtId="0" fontId="2" fillId="2" borderId="2" xfId="2" applyFont="1" applyFill="1" applyBorder="1" applyAlignment="1">
      <alignment vertical="center"/>
    </xf>
    <xf numFmtId="39" fontId="2" fillId="2" borderId="2" xfId="2" applyNumberFormat="1" applyFont="1" applyFill="1" applyBorder="1"/>
    <xf numFmtId="43" fontId="0" fillId="0" borderId="2" xfId="1" applyFont="1" applyFill="1" applyBorder="1" applyAlignment="1">
      <alignment horizontal="center"/>
    </xf>
    <xf numFmtId="0" fontId="0" fillId="0" borderId="2" xfId="2" applyFont="1" applyBorder="1" applyAlignment="1">
      <alignment horizontal="center"/>
    </xf>
    <xf numFmtId="43" fontId="0" fillId="2" borderId="2" xfId="1" applyFont="1" applyFill="1" applyBorder="1" applyAlignment="1">
      <alignment horizontal="center"/>
    </xf>
    <xf numFmtId="0" fontId="0" fillId="2" borderId="2" xfId="2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14" fontId="0" fillId="0" borderId="2" xfId="0" applyNumberFormat="1" applyBorder="1" applyAlignment="1">
      <alignment vertical="center"/>
    </xf>
    <xf numFmtId="164" fontId="0" fillId="0" borderId="2" xfId="0" applyNumberFormat="1" applyBorder="1" applyAlignment="1">
      <alignment vertical="center"/>
    </xf>
    <xf numFmtId="43" fontId="0" fillId="0" borderId="2" xfId="1" applyFont="1" applyFill="1" applyBorder="1" applyAlignment="1">
      <alignment horizontal="center" vertical="center"/>
    </xf>
    <xf numFmtId="14" fontId="0" fillId="0" borderId="2" xfId="2" applyNumberFormat="1" applyFont="1" applyBorder="1" applyAlignment="1">
      <alignment horizontal="center" vertical="center"/>
    </xf>
    <xf numFmtId="0" fontId="0" fillId="0" borderId="2" xfId="2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" fillId="0" borderId="0" xfId="2" applyAlignment="1">
      <alignment horizontal="left"/>
    </xf>
    <xf numFmtId="0" fontId="5" fillId="0" borderId="0" xfId="2" applyFont="1" applyAlignment="1">
      <alignment horizontal="right"/>
    </xf>
    <xf numFmtId="0" fontId="1" fillId="0" borderId="0" xfId="2" applyAlignment="1">
      <alignment horizontal="right"/>
    </xf>
    <xf numFmtId="0" fontId="3" fillId="0" borderId="0" xfId="2" applyFont="1" applyAlignment="1">
      <alignment horizontal="center" wrapText="1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/>
    </xf>
    <xf numFmtId="0" fontId="2" fillId="2" borderId="2" xfId="2" applyFont="1" applyFill="1" applyBorder="1" applyAlignment="1">
      <alignment horizontal="center" vertical="center"/>
    </xf>
    <xf numFmtId="0" fontId="5" fillId="0" borderId="0" xfId="2" applyFont="1" applyAlignment="1">
      <alignment horizontal="left"/>
    </xf>
    <xf numFmtId="0" fontId="0" fillId="0" borderId="0" xfId="2" applyFont="1" applyAlignment="1">
      <alignment horizontal="left"/>
    </xf>
    <xf numFmtId="0" fontId="0" fillId="0" borderId="0" xfId="2" applyFont="1" applyAlignment="1">
      <alignment horizontal="right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3144952</xdr:colOff>
      <xdr:row>0</xdr:row>
      <xdr:rowOff>161925</xdr:rowOff>
    </xdr:from>
    <xdr:ext cx="1209675" cy="94399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027" y="161925"/>
          <a:ext cx="1209675" cy="94399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N159"/>
  <sheetViews>
    <sheetView showGridLines="0" tabSelected="1" view="pageBreakPreview" zoomScaleNormal="112" zoomScaleSheetLayoutView="100" workbookViewId="0">
      <selection activeCell="F131" sqref="F131"/>
    </sheetView>
  </sheetViews>
  <sheetFormatPr baseColWidth="10" defaultColWidth="11.44140625" defaultRowHeight="14.4" x14ac:dyDescent="0.3"/>
  <cols>
    <col min="1" max="1" width="3" style="1" customWidth="1"/>
    <col min="2" max="2" width="18.44140625" style="5" bestFit="1" customWidth="1"/>
    <col min="3" max="3" width="9.6640625" style="4" bestFit="1" customWidth="1"/>
    <col min="4" max="4" width="12.109375" style="4" bestFit="1" customWidth="1"/>
    <col min="5" max="5" width="54.88671875" style="5" bestFit="1" customWidth="1"/>
    <col min="6" max="6" width="40.109375" style="1" customWidth="1"/>
    <col min="7" max="8" width="13.44140625" style="1" bestFit="1" customWidth="1"/>
    <col min="9" max="9" width="10.88671875" style="4" customWidth="1"/>
    <col min="10" max="10" width="13.109375" style="4" customWidth="1"/>
    <col min="11" max="11" width="8.44140625" style="4" customWidth="1"/>
    <col min="12" max="12" width="12.6640625" style="1" bestFit="1" customWidth="1"/>
    <col min="13" max="16384" width="11.44140625" style="1"/>
  </cols>
  <sheetData>
    <row r="7" spans="2:12" ht="28.5" customHeight="1" x14ac:dyDescent="0.55000000000000004">
      <c r="B7" s="34" t="s">
        <v>0</v>
      </c>
      <c r="C7" s="34"/>
      <c r="D7" s="34"/>
      <c r="E7" s="34"/>
      <c r="F7" s="34"/>
      <c r="G7" s="34"/>
      <c r="H7" s="34"/>
      <c r="I7" s="34"/>
      <c r="J7" s="34"/>
      <c r="K7" s="34"/>
      <c r="L7" s="2"/>
    </row>
    <row r="8" spans="2:12" x14ac:dyDescent="0.3">
      <c r="B8" s="35" t="s">
        <v>73</v>
      </c>
      <c r="C8" s="35"/>
      <c r="D8" s="35"/>
      <c r="E8" s="35"/>
      <c r="F8" s="35"/>
      <c r="G8" s="35"/>
      <c r="H8" s="35"/>
      <c r="I8" s="35"/>
      <c r="J8" s="35"/>
      <c r="K8" s="35"/>
    </row>
    <row r="9" spans="2:12" x14ac:dyDescent="0.3">
      <c r="B9" s="36" t="s">
        <v>1</v>
      </c>
      <c r="C9" s="36"/>
      <c r="D9" s="36"/>
      <c r="E9" s="36"/>
      <c r="F9" s="36"/>
      <c r="G9" s="36"/>
      <c r="H9" s="36"/>
      <c r="I9" s="36"/>
      <c r="J9" s="36"/>
      <c r="K9" s="36"/>
    </row>
    <row r="10" spans="2:12" s="3" customFormat="1" ht="28.8" x14ac:dyDescent="0.3">
      <c r="B10" s="13" t="s">
        <v>2</v>
      </c>
      <c r="C10" s="14" t="s">
        <v>3</v>
      </c>
      <c r="D10" s="14" t="s">
        <v>30</v>
      </c>
      <c r="E10" s="13" t="s">
        <v>4</v>
      </c>
      <c r="F10" s="13" t="s">
        <v>5</v>
      </c>
      <c r="G10" s="15" t="s">
        <v>6</v>
      </c>
      <c r="H10" s="15" t="s">
        <v>7</v>
      </c>
      <c r="I10" s="14" t="s">
        <v>8</v>
      </c>
      <c r="J10" s="14" t="s">
        <v>9</v>
      </c>
      <c r="K10" s="14" t="s">
        <v>10</v>
      </c>
    </row>
    <row r="11" spans="2:12" x14ac:dyDescent="0.3">
      <c r="B11" s="22" t="s">
        <v>56</v>
      </c>
      <c r="C11" s="23">
        <f t="shared" ref="C11:C33" si="0">DATE(2024,9,2)</f>
        <v>45537</v>
      </c>
      <c r="D11" s="22" t="s">
        <v>169</v>
      </c>
      <c r="E11" s="22" t="s">
        <v>205</v>
      </c>
      <c r="F11" s="22" t="s">
        <v>241</v>
      </c>
      <c r="G11" s="24">
        <v>97500</v>
      </c>
      <c r="H11" s="24">
        <v>97500</v>
      </c>
      <c r="I11" s="25">
        <f>+G11-H11</f>
        <v>0</v>
      </c>
      <c r="J11" s="26">
        <v>45565</v>
      </c>
      <c r="K11" s="27" t="s">
        <v>11</v>
      </c>
    </row>
    <row r="12" spans="2:12" x14ac:dyDescent="0.3">
      <c r="B12" s="22" t="s">
        <v>74</v>
      </c>
      <c r="C12" s="23">
        <f t="shared" si="0"/>
        <v>45537</v>
      </c>
      <c r="D12" s="22" t="s">
        <v>61</v>
      </c>
      <c r="E12" s="22" t="s">
        <v>67</v>
      </c>
      <c r="F12" s="22" t="s">
        <v>242</v>
      </c>
      <c r="G12" s="24">
        <v>376946.8</v>
      </c>
      <c r="H12" s="24">
        <v>376946.8</v>
      </c>
      <c r="I12" s="18">
        <f>+G12-H12</f>
        <v>0</v>
      </c>
      <c r="J12" s="26">
        <v>45565</v>
      </c>
      <c r="K12" s="19" t="s">
        <v>11</v>
      </c>
    </row>
    <row r="13" spans="2:12" x14ac:dyDescent="0.3">
      <c r="B13" s="22" t="s">
        <v>75</v>
      </c>
      <c r="C13" s="23">
        <f t="shared" si="0"/>
        <v>45537</v>
      </c>
      <c r="D13" s="22" t="s">
        <v>170</v>
      </c>
      <c r="E13" s="22" t="s">
        <v>206</v>
      </c>
      <c r="F13" s="22" t="s">
        <v>243</v>
      </c>
      <c r="G13" s="24">
        <v>75663.789999999994</v>
      </c>
      <c r="H13" s="24">
        <v>75663.789999999994</v>
      </c>
      <c r="I13" s="18">
        <f t="shared" ref="I13:I116" si="1">+G13-H13</f>
        <v>0</v>
      </c>
      <c r="J13" s="26">
        <v>45565</v>
      </c>
      <c r="K13" s="19" t="s">
        <v>11</v>
      </c>
    </row>
    <row r="14" spans="2:12" x14ac:dyDescent="0.3">
      <c r="B14" s="22" t="s">
        <v>76</v>
      </c>
      <c r="C14" s="23">
        <f t="shared" si="0"/>
        <v>45537</v>
      </c>
      <c r="D14" s="22" t="s">
        <v>170</v>
      </c>
      <c r="E14" s="22" t="s">
        <v>206</v>
      </c>
      <c r="F14" s="22" t="s">
        <v>244</v>
      </c>
      <c r="G14" s="24">
        <v>113835.02</v>
      </c>
      <c r="H14" s="24">
        <v>113835.02</v>
      </c>
      <c r="I14" s="18">
        <f t="shared" si="1"/>
        <v>0</v>
      </c>
      <c r="J14" s="26">
        <v>45565</v>
      </c>
      <c r="K14" s="27" t="s">
        <v>11</v>
      </c>
    </row>
    <row r="15" spans="2:12" x14ac:dyDescent="0.3">
      <c r="B15" s="22" t="s">
        <v>77</v>
      </c>
      <c r="C15" s="23">
        <f t="shared" si="0"/>
        <v>45537</v>
      </c>
      <c r="D15" s="22" t="s">
        <v>170</v>
      </c>
      <c r="E15" s="22" t="s">
        <v>206</v>
      </c>
      <c r="F15" s="22" t="s">
        <v>245</v>
      </c>
      <c r="G15" s="24">
        <v>23262.2</v>
      </c>
      <c r="H15" s="24">
        <v>23262.2</v>
      </c>
      <c r="I15" s="18">
        <f t="shared" si="1"/>
        <v>0</v>
      </c>
      <c r="J15" s="26">
        <v>45565</v>
      </c>
      <c r="K15" s="19" t="s">
        <v>11</v>
      </c>
    </row>
    <row r="16" spans="2:12" x14ac:dyDescent="0.3">
      <c r="B16" s="22" t="s">
        <v>78</v>
      </c>
      <c r="C16" s="23">
        <f t="shared" si="0"/>
        <v>45537</v>
      </c>
      <c r="D16" s="22" t="s">
        <v>170</v>
      </c>
      <c r="E16" s="22" t="s">
        <v>206</v>
      </c>
      <c r="F16" s="22" t="s">
        <v>246</v>
      </c>
      <c r="G16" s="24">
        <v>6129.5</v>
      </c>
      <c r="H16" s="24">
        <v>6129.5</v>
      </c>
      <c r="I16" s="18">
        <f t="shared" si="1"/>
        <v>0</v>
      </c>
      <c r="J16" s="26">
        <v>45565</v>
      </c>
      <c r="K16" s="19" t="s">
        <v>11</v>
      </c>
    </row>
    <row r="17" spans="2:11" x14ac:dyDescent="0.3">
      <c r="B17" s="22" t="s">
        <v>79</v>
      </c>
      <c r="C17" s="23">
        <f t="shared" si="0"/>
        <v>45537</v>
      </c>
      <c r="D17" s="22" t="s">
        <v>170</v>
      </c>
      <c r="E17" s="22" t="s">
        <v>206</v>
      </c>
      <c r="F17" s="22" t="s">
        <v>247</v>
      </c>
      <c r="G17" s="24">
        <v>3952</v>
      </c>
      <c r="H17" s="24">
        <v>3952</v>
      </c>
      <c r="I17" s="18">
        <f t="shared" si="1"/>
        <v>0</v>
      </c>
      <c r="J17" s="26">
        <v>45565</v>
      </c>
      <c r="K17" s="27" t="s">
        <v>11</v>
      </c>
    </row>
    <row r="18" spans="2:11" x14ac:dyDescent="0.3">
      <c r="B18" s="22" t="s">
        <v>80</v>
      </c>
      <c r="C18" s="23">
        <f t="shared" si="0"/>
        <v>45537</v>
      </c>
      <c r="D18" s="22" t="s">
        <v>170</v>
      </c>
      <c r="E18" s="22" t="s">
        <v>206</v>
      </c>
      <c r="F18" s="22" t="s">
        <v>248</v>
      </c>
      <c r="G18" s="24">
        <v>55566</v>
      </c>
      <c r="H18" s="24">
        <v>55566</v>
      </c>
      <c r="I18" s="18">
        <f t="shared" si="1"/>
        <v>0</v>
      </c>
      <c r="J18" s="26">
        <v>45565</v>
      </c>
      <c r="K18" s="19" t="s">
        <v>11</v>
      </c>
    </row>
    <row r="19" spans="2:11" x14ac:dyDescent="0.3">
      <c r="B19" s="28" t="s">
        <v>81</v>
      </c>
      <c r="C19" s="23">
        <f t="shared" si="0"/>
        <v>45537</v>
      </c>
      <c r="D19" s="22" t="s">
        <v>169</v>
      </c>
      <c r="E19" s="22" t="s">
        <v>205</v>
      </c>
      <c r="F19" s="22" t="s">
        <v>249</v>
      </c>
      <c r="G19" s="24">
        <v>31500</v>
      </c>
      <c r="H19" s="24">
        <v>31500</v>
      </c>
      <c r="I19" s="18">
        <f t="shared" si="1"/>
        <v>0</v>
      </c>
      <c r="J19" s="26">
        <v>45565</v>
      </c>
      <c r="K19" s="19" t="s">
        <v>11</v>
      </c>
    </row>
    <row r="20" spans="2:11" x14ac:dyDescent="0.3">
      <c r="B20" s="22" t="s">
        <v>82</v>
      </c>
      <c r="C20" s="23">
        <f t="shared" si="0"/>
        <v>45537</v>
      </c>
      <c r="D20" s="22" t="s">
        <v>171</v>
      </c>
      <c r="E20" s="22" t="s">
        <v>207</v>
      </c>
      <c r="F20" s="22" t="s">
        <v>250</v>
      </c>
      <c r="G20" s="24">
        <v>21682.5</v>
      </c>
      <c r="H20" s="24">
        <v>21682.5</v>
      </c>
      <c r="I20" s="18">
        <f t="shared" si="1"/>
        <v>0</v>
      </c>
      <c r="J20" s="26">
        <v>45565</v>
      </c>
      <c r="K20" s="27" t="s">
        <v>11</v>
      </c>
    </row>
    <row r="21" spans="2:11" x14ac:dyDescent="0.3">
      <c r="B21" s="22" t="s">
        <v>83</v>
      </c>
      <c r="C21" s="23">
        <f t="shared" si="0"/>
        <v>45537</v>
      </c>
      <c r="D21" s="22" t="s">
        <v>171</v>
      </c>
      <c r="E21" s="22" t="s">
        <v>207</v>
      </c>
      <c r="F21" s="22" t="s">
        <v>250</v>
      </c>
      <c r="G21" s="24">
        <v>19116</v>
      </c>
      <c r="H21" s="24">
        <v>19116</v>
      </c>
      <c r="I21" s="18">
        <f t="shared" si="1"/>
        <v>0</v>
      </c>
      <c r="J21" s="26">
        <v>45565</v>
      </c>
      <c r="K21" s="19" t="s">
        <v>11</v>
      </c>
    </row>
    <row r="22" spans="2:11" x14ac:dyDescent="0.3">
      <c r="B22" s="22" t="s">
        <v>84</v>
      </c>
      <c r="C22" s="23">
        <f t="shared" si="0"/>
        <v>45537</v>
      </c>
      <c r="D22" s="22" t="s">
        <v>171</v>
      </c>
      <c r="E22" s="22" t="s">
        <v>207</v>
      </c>
      <c r="F22" s="22" t="s">
        <v>250</v>
      </c>
      <c r="G22" s="24">
        <v>24691.5</v>
      </c>
      <c r="H22" s="24">
        <v>24691.5</v>
      </c>
      <c r="I22" s="18">
        <f t="shared" si="1"/>
        <v>0</v>
      </c>
      <c r="J22" s="26">
        <v>45565</v>
      </c>
      <c r="K22" s="19" t="s">
        <v>11</v>
      </c>
    </row>
    <row r="23" spans="2:11" x14ac:dyDescent="0.3">
      <c r="B23" s="22" t="s">
        <v>85</v>
      </c>
      <c r="C23" s="23">
        <f t="shared" si="0"/>
        <v>45537</v>
      </c>
      <c r="D23" s="22" t="s">
        <v>171</v>
      </c>
      <c r="E23" s="22" t="s">
        <v>207</v>
      </c>
      <c r="F23" s="22" t="s">
        <v>250</v>
      </c>
      <c r="G23" s="24">
        <v>21181</v>
      </c>
      <c r="H23" s="24">
        <v>21181</v>
      </c>
      <c r="I23" s="18">
        <f t="shared" si="1"/>
        <v>0</v>
      </c>
      <c r="J23" s="26">
        <v>45565</v>
      </c>
      <c r="K23" s="27" t="s">
        <v>11</v>
      </c>
    </row>
    <row r="24" spans="2:11" x14ac:dyDescent="0.3">
      <c r="B24" s="22" t="s">
        <v>86</v>
      </c>
      <c r="C24" s="23">
        <f t="shared" si="0"/>
        <v>45537</v>
      </c>
      <c r="D24" s="22" t="s">
        <v>172</v>
      </c>
      <c r="E24" s="22" t="s">
        <v>208</v>
      </c>
      <c r="F24" s="22" t="s">
        <v>241</v>
      </c>
      <c r="G24" s="24">
        <v>75000</v>
      </c>
      <c r="H24" s="24">
        <v>75000</v>
      </c>
      <c r="I24" s="18">
        <f t="shared" si="1"/>
        <v>0</v>
      </c>
      <c r="J24" s="26">
        <v>45565</v>
      </c>
      <c r="K24" s="19" t="s">
        <v>11</v>
      </c>
    </row>
    <row r="25" spans="2:11" x14ac:dyDescent="0.3">
      <c r="B25" s="22" t="s">
        <v>87</v>
      </c>
      <c r="C25" s="23">
        <f t="shared" si="0"/>
        <v>45537</v>
      </c>
      <c r="D25" s="22" t="s">
        <v>33</v>
      </c>
      <c r="E25" s="22" t="s">
        <v>38</v>
      </c>
      <c r="F25" s="22" t="s">
        <v>241</v>
      </c>
      <c r="G25" s="24">
        <v>81875</v>
      </c>
      <c r="H25" s="24">
        <v>81875</v>
      </c>
      <c r="I25" s="18">
        <f t="shared" si="1"/>
        <v>0</v>
      </c>
      <c r="J25" s="26">
        <v>45565</v>
      </c>
      <c r="K25" s="19" t="s">
        <v>11</v>
      </c>
    </row>
    <row r="26" spans="2:11" x14ac:dyDescent="0.3">
      <c r="B26" s="22" t="s">
        <v>57</v>
      </c>
      <c r="C26" s="23">
        <f t="shared" si="0"/>
        <v>45537</v>
      </c>
      <c r="D26" s="22" t="s">
        <v>33</v>
      </c>
      <c r="E26" s="22" t="s">
        <v>38</v>
      </c>
      <c r="F26" s="22" t="s">
        <v>251</v>
      </c>
      <c r="G26" s="24">
        <v>10000</v>
      </c>
      <c r="H26" s="24">
        <v>10000</v>
      </c>
      <c r="I26" s="18">
        <f t="shared" si="1"/>
        <v>0</v>
      </c>
      <c r="J26" s="26">
        <v>45565</v>
      </c>
      <c r="K26" s="27" t="s">
        <v>11</v>
      </c>
    </row>
    <row r="27" spans="2:11" x14ac:dyDescent="0.3">
      <c r="B27" s="22" t="s">
        <v>88</v>
      </c>
      <c r="C27" s="23">
        <f t="shared" si="0"/>
        <v>45537</v>
      </c>
      <c r="D27" s="22" t="s">
        <v>173</v>
      </c>
      <c r="E27" s="22" t="s">
        <v>209</v>
      </c>
      <c r="F27" s="22" t="s">
        <v>252</v>
      </c>
      <c r="G27" s="24">
        <v>40335.1</v>
      </c>
      <c r="H27" s="24">
        <v>40335.1</v>
      </c>
      <c r="I27" s="18">
        <f t="shared" si="1"/>
        <v>0</v>
      </c>
      <c r="J27" s="26">
        <v>45565</v>
      </c>
      <c r="K27" s="19" t="s">
        <v>11</v>
      </c>
    </row>
    <row r="28" spans="2:11" x14ac:dyDescent="0.3">
      <c r="B28" s="22" t="s">
        <v>89</v>
      </c>
      <c r="C28" s="23">
        <f t="shared" si="0"/>
        <v>45537</v>
      </c>
      <c r="D28" s="22" t="s">
        <v>174</v>
      </c>
      <c r="E28" s="22" t="s">
        <v>210</v>
      </c>
      <c r="F28" s="22" t="s">
        <v>241</v>
      </c>
      <c r="G28" s="24">
        <v>97500</v>
      </c>
      <c r="H28" s="24">
        <v>97500</v>
      </c>
      <c r="I28" s="18">
        <f t="shared" si="1"/>
        <v>0</v>
      </c>
      <c r="J28" s="26">
        <v>45565</v>
      </c>
      <c r="K28" s="19" t="s">
        <v>11</v>
      </c>
    </row>
    <row r="29" spans="2:11" x14ac:dyDescent="0.3">
      <c r="B29" s="22" t="s">
        <v>90</v>
      </c>
      <c r="C29" s="23">
        <f t="shared" si="0"/>
        <v>45537</v>
      </c>
      <c r="D29" s="22" t="s">
        <v>175</v>
      </c>
      <c r="E29" s="22" t="s">
        <v>211</v>
      </c>
      <c r="F29" s="22" t="s">
        <v>253</v>
      </c>
      <c r="G29" s="24">
        <v>142048.4</v>
      </c>
      <c r="H29" s="24">
        <v>142048.4</v>
      </c>
      <c r="I29" s="18">
        <f t="shared" si="1"/>
        <v>0</v>
      </c>
      <c r="J29" s="26">
        <v>45565</v>
      </c>
      <c r="K29" s="27" t="s">
        <v>11</v>
      </c>
    </row>
    <row r="30" spans="2:11" x14ac:dyDescent="0.3">
      <c r="B30" s="22" t="s">
        <v>91</v>
      </c>
      <c r="C30" s="23">
        <f t="shared" si="0"/>
        <v>45537</v>
      </c>
      <c r="D30" s="22" t="s">
        <v>176</v>
      </c>
      <c r="E30" s="22" t="s">
        <v>212</v>
      </c>
      <c r="F30" s="22" t="s">
        <v>241</v>
      </c>
      <c r="G30" s="24">
        <v>39500</v>
      </c>
      <c r="H30" s="24">
        <v>39500</v>
      </c>
      <c r="I30" s="18">
        <f t="shared" si="1"/>
        <v>0</v>
      </c>
      <c r="J30" s="26">
        <v>45565</v>
      </c>
      <c r="K30" s="19" t="s">
        <v>11</v>
      </c>
    </row>
    <row r="31" spans="2:11" x14ac:dyDescent="0.3">
      <c r="B31" s="22" t="s">
        <v>92</v>
      </c>
      <c r="C31" s="23">
        <f t="shared" si="0"/>
        <v>45537</v>
      </c>
      <c r="D31" s="22" t="s">
        <v>177</v>
      </c>
      <c r="E31" s="22" t="s">
        <v>213</v>
      </c>
      <c r="F31" s="22" t="s">
        <v>241</v>
      </c>
      <c r="G31" s="24">
        <v>222500</v>
      </c>
      <c r="H31" s="24">
        <v>222500</v>
      </c>
      <c r="I31" s="18">
        <f t="shared" si="1"/>
        <v>0</v>
      </c>
      <c r="J31" s="26">
        <v>45565</v>
      </c>
      <c r="K31" s="19" t="s">
        <v>11</v>
      </c>
    </row>
    <row r="32" spans="2:11" x14ac:dyDescent="0.3">
      <c r="B32" s="22" t="s">
        <v>93</v>
      </c>
      <c r="C32" s="23">
        <f t="shared" si="0"/>
        <v>45537</v>
      </c>
      <c r="D32" s="22" t="s">
        <v>178</v>
      </c>
      <c r="E32" s="22" t="s">
        <v>214</v>
      </c>
      <c r="F32" s="22" t="s">
        <v>254</v>
      </c>
      <c r="G32" s="24">
        <v>6200</v>
      </c>
      <c r="H32" s="24">
        <v>6200</v>
      </c>
      <c r="I32" s="18">
        <f t="shared" si="1"/>
        <v>0</v>
      </c>
      <c r="J32" s="26">
        <v>45565</v>
      </c>
      <c r="K32" s="27" t="s">
        <v>11</v>
      </c>
    </row>
    <row r="33" spans="2:11" x14ac:dyDescent="0.3">
      <c r="B33" s="22" t="s">
        <v>94</v>
      </c>
      <c r="C33" s="23">
        <f t="shared" si="0"/>
        <v>45537</v>
      </c>
      <c r="D33" s="22" t="s">
        <v>179</v>
      </c>
      <c r="E33" s="22" t="s">
        <v>215</v>
      </c>
      <c r="F33" s="22" t="s">
        <v>255</v>
      </c>
      <c r="G33" s="24">
        <v>24780</v>
      </c>
      <c r="H33" s="24">
        <v>24780</v>
      </c>
      <c r="I33" s="18">
        <f t="shared" si="1"/>
        <v>0</v>
      </c>
      <c r="J33" s="26">
        <v>45565</v>
      </c>
      <c r="K33" s="19" t="s">
        <v>11</v>
      </c>
    </row>
    <row r="34" spans="2:11" x14ac:dyDescent="0.3">
      <c r="B34" s="22" t="s">
        <v>95</v>
      </c>
      <c r="C34" s="23">
        <f>DATE(2024,9,3)</f>
        <v>45538</v>
      </c>
      <c r="D34" s="22" t="s">
        <v>180</v>
      </c>
      <c r="E34" s="22" t="s">
        <v>216</v>
      </c>
      <c r="F34" s="22" t="s">
        <v>256</v>
      </c>
      <c r="G34" s="24">
        <v>18408</v>
      </c>
      <c r="H34" s="24">
        <v>18408</v>
      </c>
      <c r="I34" s="18">
        <f t="shared" si="1"/>
        <v>0</v>
      </c>
      <c r="J34" s="26">
        <v>45565</v>
      </c>
      <c r="K34" s="19" t="s">
        <v>11</v>
      </c>
    </row>
    <row r="35" spans="2:11" x14ac:dyDescent="0.3">
      <c r="B35" s="22" t="s">
        <v>96</v>
      </c>
      <c r="C35" s="23">
        <f>DATE(2024,9,3)</f>
        <v>45538</v>
      </c>
      <c r="D35" s="22" t="s">
        <v>181</v>
      </c>
      <c r="E35" s="22" t="s">
        <v>217</v>
      </c>
      <c r="F35" s="22" t="s">
        <v>257</v>
      </c>
      <c r="G35" s="24">
        <v>47224.480000000003</v>
      </c>
      <c r="H35" s="24">
        <v>47224.480000000003</v>
      </c>
      <c r="I35" s="18">
        <f t="shared" si="1"/>
        <v>0</v>
      </c>
      <c r="J35" s="26">
        <v>45565</v>
      </c>
      <c r="K35" s="27" t="s">
        <v>11</v>
      </c>
    </row>
    <row r="36" spans="2:11" x14ac:dyDescent="0.3">
      <c r="B36" s="22" t="s">
        <v>97</v>
      </c>
      <c r="C36" s="23">
        <f>DATE(2024,9,3)</f>
        <v>45538</v>
      </c>
      <c r="D36" s="22" t="s">
        <v>182</v>
      </c>
      <c r="E36" s="22" t="s">
        <v>218</v>
      </c>
      <c r="F36" s="22" t="s">
        <v>258</v>
      </c>
      <c r="G36" s="24">
        <v>2434340</v>
      </c>
      <c r="H36" s="24">
        <v>2434340</v>
      </c>
      <c r="I36" s="18">
        <f t="shared" si="1"/>
        <v>0</v>
      </c>
      <c r="J36" s="26">
        <v>45565</v>
      </c>
      <c r="K36" s="19" t="s">
        <v>11</v>
      </c>
    </row>
    <row r="37" spans="2:11" x14ac:dyDescent="0.3">
      <c r="B37" s="22" t="s">
        <v>98</v>
      </c>
      <c r="C37" s="23">
        <f t="shared" ref="C37:C42" si="2">DATE(2024,9,5)</f>
        <v>45540</v>
      </c>
      <c r="D37" s="22" t="s">
        <v>183</v>
      </c>
      <c r="E37" s="22" t="s">
        <v>219</v>
      </c>
      <c r="F37" s="22" t="s">
        <v>241</v>
      </c>
      <c r="G37" s="24">
        <v>227500</v>
      </c>
      <c r="H37" s="24">
        <v>227500</v>
      </c>
      <c r="I37" s="18">
        <f t="shared" si="1"/>
        <v>0</v>
      </c>
      <c r="J37" s="26">
        <v>45565</v>
      </c>
      <c r="K37" s="19" t="s">
        <v>11</v>
      </c>
    </row>
    <row r="38" spans="2:11" x14ac:dyDescent="0.3">
      <c r="B38" s="22" t="s">
        <v>59</v>
      </c>
      <c r="C38" s="23">
        <f t="shared" si="2"/>
        <v>45540</v>
      </c>
      <c r="D38" s="22" t="s">
        <v>184</v>
      </c>
      <c r="E38" s="22" t="s">
        <v>220</v>
      </c>
      <c r="F38" s="22" t="s">
        <v>241</v>
      </c>
      <c r="G38" s="24">
        <v>232500</v>
      </c>
      <c r="H38" s="24">
        <v>232500</v>
      </c>
      <c r="I38" s="18">
        <f t="shared" si="1"/>
        <v>0</v>
      </c>
      <c r="J38" s="26">
        <v>45565</v>
      </c>
      <c r="K38" s="19" t="s">
        <v>11</v>
      </c>
    </row>
    <row r="39" spans="2:11" x14ac:dyDescent="0.3">
      <c r="B39" s="22" t="s">
        <v>99</v>
      </c>
      <c r="C39" s="23">
        <f t="shared" si="2"/>
        <v>45540</v>
      </c>
      <c r="D39" s="22" t="s">
        <v>31</v>
      </c>
      <c r="E39" s="22" t="s">
        <v>32</v>
      </c>
      <c r="F39" s="22" t="s">
        <v>259</v>
      </c>
      <c r="G39" s="24">
        <v>38500</v>
      </c>
      <c r="H39" s="24">
        <v>38500</v>
      </c>
      <c r="I39" s="18">
        <f t="shared" si="1"/>
        <v>0</v>
      </c>
      <c r="J39" s="26">
        <v>45565</v>
      </c>
      <c r="K39" s="19" t="s">
        <v>11</v>
      </c>
    </row>
    <row r="40" spans="2:11" x14ac:dyDescent="0.3">
      <c r="B40" s="22" t="s">
        <v>100</v>
      </c>
      <c r="C40" s="23">
        <f t="shared" si="2"/>
        <v>45540</v>
      </c>
      <c r="D40" s="22" t="s">
        <v>27</v>
      </c>
      <c r="E40" s="22" t="s">
        <v>29</v>
      </c>
      <c r="F40" s="22" t="s">
        <v>260</v>
      </c>
      <c r="G40" s="24">
        <v>61903.48</v>
      </c>
      <c r="H40" s="24">
        <v>61903.48</v>
      </c>
      <c r="I40" s="18">
        <f>+G40-H40</f>
        <v>0</v>
      </c>
      <c r="J40" s="26">
        <v>45565</v>
      </c>
      <c r="K40" s="19" t="s">
        <v>11</v>
      </c>
    </row>
    <row r="41" spans="2:11" x14ac:dyDescent="0.3">
      <c r="B41" s="22" t="s">
        <v>101</v>
      </c>
      <c r="C41" s="23">
        <f t="shared" si="2"/>
        <v>45540</v>
      </c>
      <c r="D41" s="22" t="s">
        <v>185</v>
      </c>
      <c r="E41" s="22" t="s">
        <v>221</v>
      </c>
      <c r="F41" s="22" t="s">
        <v>241</v>
      </c>
      <c r="G41" s="24">
        <v>191250</v>
      </c>
      <c r="H41" s="24">
        <v>191250</v>
      </c>
      <c r="I41" s="18">
        <f>+G41-H41</f>
        <v>0</v>
      </c>
      <c r="J41" s="26">
        <v>45565</v>
      </c>
      <c r="K41" s="19" t="s">
        <v>11</v>
      </c>
    </row>
    <row r="42" spans="2:11" x14ac:dyDescent="0.3">
      <c r="B42" s="22" t="s">
        <v>102</v>
      </c>
      <c r="C42" s="23">
        <f t="shared" si="2"/>
        <v>45540</v>
      </c>
      <c r="D42" s="22" t="s">
        <v>44</v>
      </c>
      <c r="E42" s="22" t="s">
        <v>47</v>
      </c>
      <c r="F42" s="22" t="s">
        <v>261</v>
      </c>
      <c r="G42" s="24">
        <v>8260</v>
      </c>
      <c r="H42" s="24">
        <v>8260</v>
      </c>
      <c r="I42" s="18">
        <f t="shared" si="1"/>
        <v>0</v>
      </c>
      <c r="J42" s="26">
        <v>45565</v>
      </c>
      <c r="K42" s="19" t="s">
        <v>11</v>
      </c>
    </row>
    <row r="43" spans="2:11" x14ac:dyDescent="0.3">
      <c r="B43" s="22" t="s">
        <v>103</v>
      </c>
      <c r="C43" s="23">
        <f t="shared" ref="C43:C60" si="3">DATE(2024,9,6)</f>
        <v>45541</v>
      </c>
      <c r="D43" s="22" t="s">
        <v>43</v>
      </c>
      <c r="E43" s="22" t="s">
        <v>46</v>
      </c>
      <c r="F43" s="22" t="s">
        <v>262</v>
      </c>
      <c r="G43" s="24">
        <v>23600</v>
      </c>
      <c r="H43" s="24">
        <v>23600</v>
      </c>
      <c r="I43" s="18">
        <f t="shared" si="1"/>
        <v>0</v>
      </c>
      <c r="J43" s="26">
        <v>45565</v>
      </c>
      <c r="K43" s="19" t="s">
        <v>11</v>
      </c>
    </row>
    <row r="44" spans="2:11" x14ac:dyDescent="0.3">
      <c r="B44" s="22" t="s">
        <v>104</v>
      </c>
      <c r="C44" s="23">
        <f t="shared" si="3"/>
        <v>45541</v>
      </c>
      <c r="D44" s="22" t="s">
        <v>49</v>
      </c>
      <c r="E44" s="22" t="s">
        <v>52</v>
      </c>
      <c r="F44" s="22" t="s">
        <v>263</v>
      </c>
      <c r="G44" s="24">
        <v>699.55</v>
      </c>
      <c r="H44" s="24">
        <v>699.55</v>
      </c>
      <c r="I44" s="18">
        <f t="shared" si="1"/>
        <v>0</v>
      </c>
      <c r="J44" s="26">
        <v>45565</v>
      </c>
      <c r="K44" s="19" t="s">
        <v>11</v>
      </c>
    </row>
    <row r="45" spans="2:11" x14ac:dyDescent="0.3">
      <c r="B45" s="22" t="s">
        <v>105</v>
      </c>
      <c r="C45" s="23">
        <f t="shared" si="3"/>
        <v>45541</v>
      </c>
      <c r="D45" s="22" t="s">
        <v>63</v>
      </c>
      <c r="E45" s="22" t="s">
        <v>69</v>
      </c>
      <c r="F45" s="22" t="s">
        <v>264</v>
      </c>
      <c r="G45" s="24">
        <v>67024.820000000007</v>
      </c>
      <c r="H45" s="24">
        <v>67024.820000000007</v>
      </c>
      <c r="I45" s="18">
        <f t="shared" si="1"/>
        <v>0</v>
      </c>
      <c r="J45" s="26">
        <v>45565</v>
      </c>
      <c r="K45" s="19" t="s">
        <v>11</v>
      </c>
    </row>
    <row r="46" spans="2:11" x14ac:dyDescent="0.3">
      <c r="B46" s="22" t="s">
        <v>106</v>
      </c>
      <c r="C46" s="23">
        <f t="shared" si="3"/>
        <v>45541</v>
      </c>
      <c r="D46" s="22" t="s">
        <v>64</v>
      </c>
      <c r="E46" s="22" t="s">
        <v>70</v>
      </c>
      <c r="F46" s="22" t="s">
        <v>265</v>
      </c>
      <c r="G46" s="24">
        <v>41300</v>
      </c>
      <c r="H46" s="24">
        <v>41300</v>
      </c>
      <c r="I46" s="18">
        <f t="shared" si="1"/>
        <v>0</v>
      </c>
      <c r="J46" s="26">
        <v>45565</v>
      </c>
      <c r="K46" s="19" t="s">
        <v>11</v>
      </c>
    </row>
    <row r="47" spans="2:11" x14ac:dyDescent="0.3">
      <c r="B47" s="22" t="s">
        <v>107</v>
      </c>
      <c r="C47" s="23">
        <f t="shared" si="3"/>
        <v>45541</v>
      </c>
      <c r="D47" s="22" t="s">
        <v>36</v>
      </c>
      <c r="E47" s="22" t="s">
        <v>41</v>
      </c>
      <c r="F47" s="22" t="s">
        <v>266</v>
      </c>
      <c r="G47" s="24">
        <v>50000</v>
      </c>
      <c r="H47" s="24">
        <v>50000</v>
      </c>
      <c r="I47" s="18">
        <f>+G47-H47</f>
        <v>0</v>
      </c>
      <c r="J47" s="26">
        <v>45565</v>
      </c>
      <c r="K47" s="19" t="s">
        <v>11</v>
      </c>
    </row>
    <row r="48" spans="2:11" x14ac:dyDescent="0.3">
      <c r="B48" s="22" t="s">
        <v>108</v>
      </c>
      <c r="C48" s="23">
        <f t="shared" si="3"/>
        <v>45541</v>
      </c>
      <c r="D48" s="22" t="s">
        <v>26</v>
      </c>
      <c r="E48" s="22" t="s">
        <v>28</v>
      </c>
      <c r="F48" s="22" t="s">
        <v>267</v>
      </c>
      <c r="G48" s="24">
        <v>2580</v>
      </c>
      <c r="H48" s="24">
        <v>2580</v>
      </c>
      <c r="I48" s="18">
        <f>+G48-H48</f>
        <v>0</v>
      </c>
      <c r="J48" s="26">
        <v>45565</v>
      </c>
      <c r="K48" s="19" t="s">
        <v>11</v>
      </c>
    </row>
    <row r="49" spans="2:11" x14ac:dyDescent="0.3">
      <c r="B49" s="22" t="s">
        <v>109</v>
      </c>
      <c r="C49" s="23">
        <f t="shared" si="3"/>
        <v>45541</v>
      </c>
      <c r="D49" s="22" t="s">
        <v>26</v>
      </c>
      <c r="E49" s="22" t="s">
        <v>28</v>
      </c>
      <c r="F49" s="22" t="s">
        <v>268</v>
      </c>
      <c r="G49" s="24">
        <v>2700</v>
      </c>
      <c r="H49" s="24">
        <v>2700</v>
      </c>
      <c r="I49" s="18">
        <f t="shared" si="1"/>
        <v>0</v>
      </c>
      <c r="J49" s="26">
        <v>45565</v>
      </c>
      <c r="K49" s="19" t="s">
        <v>11</v>
      </c>
    </row>
    <row r="50" spans="2:11" x14ac:dyDescent="0.3">
      <c r="B50" s="22" t="s">
        <v>110</v>
      </c>
      <c r="C50" s="23">
        <f t="shared" si="3"/>
        <v>45541</v>
      </c>
      <c r="D50" s="22" t="s">
        <v>26</v>
      </c>
      <c r="E50" s="22" t="s">
        <v>28</v>
      </c>
      <c r="F50" s="22" t="s">
        <v>269</v>
      </c>
      <c r="G50" s="24">
        <v>1740</v>
      </c>
      <c r="H50" s="24">
        <v>1740</v>
      </c>
      <c r="I50" s="18">
        <f t="shared" si="1"/>
        <v>0</v>
      </c>
      <c r="J50" s="26">
        <v>45565</v>
      </c>
      <c r="K50" s="19" t="s">
        <v>11</v>
      </c>
    </row>
    <row r="51" spans="2:11" x14ac:dyDescent="0.3">
      <c r="B51" s="22" t="s">
        <v>111</v>
      </c>
      <c r="C51" s="23">
        <f t="shared" si="3"/>
        <v>45541</v>
      </c>
      <c r="D51" s="22" t="s">
        <v>26</v>
      </c>
      <c r="E51" s="22" t="s">
        <v>28</v>
      </c>
      <c r="F51" s="22" t="s">
        <v>270</v>
      </c>
      <c r="G51" s="24">
        <v>3480</v>
      </c>
      <c r="H51" s="24">
        <v>3480</v>
      </c>
      <c r="I51" s="18">
        <f t="shared" si="1"/>
        <v>0</v>
      </c>
      <c r="J51" s="26">
        <v>45565</v>
      </c>
      <c r="K51" s="19" t="s">
        <v>11</v>
      </c>
    </row>
    <row r="52" spans="2:11" x14ac:dyDescent="0.3">
      <c r="B52" s="22" t="s">
        <v>112</v>
      </c>
      <c r="C52" s="23">
        <f t="shared" si="3"/>
        <v>45541</v>
      </c>
      <c r="D52" s="22" t="s">
        <v>21</v>
      </c>
      <c r="E52" s="22" t="s">
        <v>20</v>
      </c>
      <c r="F52" s="22" t="s">
        <v>271</v>
      </c>
      <c r="G52" s="24">
        <v>368332.71</v>
      </c>
      <c r="H52" s="24">
        <v>368332.71</v>
      </c>
      <c r="I52" s="18">
        <f t="shared" si="1"/>
        <v>0</v>
      </c>
      <c r="J52" s="26">
        <v>45565</v>
      </c>
      <c r="K52" s="19" t="s">
        <v>11</v>
      </c>
    </row>
    <row r="53" spans="2:11" x14ac:dyDescent="0.3">
      <c r="B53" s="22" t="s">
        <v>113</v>
      </c>
      <c r="C53" s="23">
        <f t="shared" si="3"/>
        <v>45541</v>
      </c>
      <c r="D53" s="22" t="s">
        <v>21</v>
      </c>
      <c r="E53" s="22" t="s">
        <v>20</v>
      </c>
      <c r="F53" s="22" t="s">
        <v>272</v>
      </c>
      <c r="G53" s="24">
        <v>203167.01</v>
      </c>
      <c r="H53" s="24">
        <v>203167.01</v>
      </c>
      <c r="I53" s="18">
        <f t="shared" si="1"/>
        <v>0</v>
      </c>
      <c r="J53" s="26">
        <v>45565</v>
      </c>
      <c r="K53" s="19" t="s">
        <v>11</v>
      </c>
    </row>
    <row r="54" spans="2:11" x14ac:dyDescent="0.3">
      <c r="B54" s="22" t="s">
        <v>114</v>
      </c>
      <c r="C54" s="23">
        <f t="shared" si="3"/>
        <v>45541</v>
      </c>
      <c r="D54" s="22" t="s">
        <v>21</v>
      </c>
      <c r="E54" s="22" t="s">
        <v>20</v>
      </c>
      <c r="F54" s="22" t="s">
        <v>273</v>
      </c>
      <c r="G54" s="24">
        <v>178397.07</v>
      </c>
      <c r="H54" s="24">
        <v>178397.07</v>
      </c>
      <c r="I54" s="18">
        <f>+G54-H54</f>
        <v>0</v>
      </c>
      <c r="J54" s="26">
        <v>45565</v>
      </c>
      <c r="K54" s="19" t="s">
        <v>11</v>
      </c>
    </row>
    <row r="55" spans="2:11" x14ac:dyDescent="0.3">
      <c r="B55" s="22" t="s">
        <v>115</v>
      </c>
      <c r="C55" s="23">
        <f t="shared" si="3"/>
        <v>45541</v>
      </c>
      <c r="D55" s="22" t="s">
        <v>21</v>
      </c>
      <c r="E55" s="22" t="s">
        <v>20</v>
      </c>
      <c r="F55" s="22" t="s">
        <v>274</v>
      </c>
      <c r="G55" s="24">
        <v>75283.87</v>
      </c>
      <c r="H55" s="24">
        <v>75283.87</v>
      </c>
      <c r="I55" s="18">
        <f>+G55-H55</f>
        <v>0</v>
      </c>
      <c r="J55" s="26">
        <v>45565</v>
      </c>
      <c r="K55" s="19" t="s">
        <v>11</v>
      </c>
    </row>
    <row r="56" spans="2:11" x14ac:dyDescent="0.3">
      <c r="B56" s="22" t="s">
        <v>116</v>
      </c>
      <c r="C56" s="23">
        <f t="shared" si="3"/>
        <v>45541</v>
      </c>
      <c r="D56" s="22" t="s">
        <v>21</v>
      </c>
      <c r="E56" s="22" t="s">
        <v>20</v>
      </c>
      <c r="F56" s="22" t="s">
        <v>275</v>
      </c>
      <c r="G56" s="24">
        <v>1439.2</v>
      </c>
      <c r="H56" s="24">
        <v>1439.2</v>
      </c>
      <c r="I56" s="18">
        <f t="shared" si="1"/>
        <v>0</v>
      </c>
      <c r="J56" s="26">
        <v>45565</v>
      </c>
      <c r="K56" s="19" t="s">
        <v>11</v>
      </c>
    </row>
    <row r="57" spans="2:11" x14ac:dyDescent="0.3">
      <c r="B57" s="22" t="s">
        <v>117</v>
      </c>
      <c r="C57" s="23">
        <f t="shared" si="3"/>
        <v>45541</v>
      </c>
      <c r="D57" s="22" t="s">
        <v>186</v>
      </c>
      <c r="E57" s="22" t="s">
        <v>222</v>
      </c>
      <c r="F57" s="22" t="s">
        <v>241</v>
      </c>
      <c r="G57" s="24">
        <v>258750</v>
      </c>
      <c r="H57" s="24">
        <v>258750</v>
      </c>
      <c r="I57" s="18">
        <f t="shared" si="1"/>
        <v>0</v>
      </c>
      <c r="J57" s="26">
        <v>45565</v>
      </c>
      <c r="K57" s="19" t="s">
        <v>11</v>
      </c>
    </row>
    <row r="58" spans="2:11" x14ac:dyDescent="0.3">
      <c r="B58" s="22" t="s">
        <v>101</v>
      </c>
      <c r="C58" s="23">
        <f t="shared" si="3"/>
        <v>45541</v>
      </c>
      <c r="D58" s="22" t="s">
        <v>187</v>
      </c>
      <c r="E58" s="22" t="s">
        <v>223</v>
      </c>
      <c r="F58" s="22" t="s">
        <v>241</v>
      </c>
      <c r="G58" s="24">
        <v>258750</v>
      </c>
      <c r="H58" s="24">
        <v>258750</v>
      </c>
      <c r="I58" s="18">
        <f t="shared" si="1"/>
        <v>0</v>
      </c>
      <c r="J58" s="26">
        <v>45565</v>
      </c>
      <c r="K58" s="19" t="s">
        <v>11</v>
      </c>
    </row>
    <row r="59" spans="2:11" x14ac:dyDescent="0.3">
      <c r="B59" s="22" t="s">
        <v>118</v>
      </c>
      <c r="C59" s="23">
        <f t="shared" si="3"/>
        <v>45541</v>
      </c>
      <c r="D59" s="22" t="s">
        <v>188</v>
      </c>
      <c r="E59" s="22" t="s">
        <v>224</v>
      </c>
      <c r="F59" s="22" t="s">
        <v>241</v>
      </c>
      <c r="G59" s="24">
        <v>78750</v>
      </c>
      <c r="H59" s="24">
        <v>78750</v>
      </c>
      <c r="I59" s="18">
        <f t="shared" si="1"/>
        <v>0</v>
      </c>
      <c r="J59" s="26">
        <v>45565</v>
      </c>
      <c r="K59" s="19" t="s">
        <v>11</v>
      </c>
    </row>
    <row r="60" spans="2:11" x14ac:dyDescent="0.3">
      <c r="B60" s="22" t="s">
        <v>119</v>
      </c>
      <c r="C60" s="23">
        <f t="shared" si="3"/>
        <v>45541</v>
      </c>
      <c r="D60" s="22" t="s">
        <v>189</v>
      </c>
      <c r="E60" s="22" t="s">
        <v>225</v>
      </c>
      <c r="F60" s="22" t="s">
        <v>241</v>
      </c>
      <c r="G60" s="24">
        <v>50000</v>
      </c>
      <c r="H60" s="24">
        <v>50000</v>
      </c>
      <c r="I60" s="18">
        <f t="shared" si="1"/>
        <v>0</v>
      </c>
      <c r="J60" s="26">
        <v>45565</v>
      </c>
      <c r="K60" s="19" t="s">
        <v>11</v>
      </c>
    </row>
    <row r="61" spans="2:11" x14ac:dyDescent="0.3">
      <c r="B61" s="22" t="s">
        <v>120</v>
      </c>
      <c r="C61" s="23">
        <f t="shared" ref="C61:C79" si="4">DATE(2024,9,13)</f>
        <v>45548</v>
      </c>
      <c r="D61" s="22" t="s">
        <v>190</v>
      </c>
      <c r="E61" s="22" t="s">
        <v>226</v>
      </c>
      <c r="F61" s="22" t="s">
        <v>276</v>
      </c>
      <c r="G61" s="24">
        <v>633510.26</v>
      </c>
      <c r="H61" s="24">
        <v>633510.26</v>
      </c>
      <c r="I61" s="18">
        <f>+G61-H61</f>
        <v>0</v>
      </c>
      <c r="J61" s="26">
        <v>45565</v>
      </c>
      <c r="K61" s="19" t="s">
        <v>11</v>
      </c>
    </row>
    <row r="62" spans="2:11" x14ac:dyDescent="0.3">
      <c r="B62" s="22" t="s">
        <v>121</v>
      </c>
      <c r="C62" s="23">
        <f t="shared" si="4"/>
        <v>45548</v>
      </c>
      <c r="D62" s="22" t="s">
        <v>190</v>
      </c>
      <c r="E62" s="22" t="s">
        <v>226</v>
      </c>
      <c r="F62" s="22" t="s">
        <v>277</v>
      </c>
      <c r="G62" s="24">
        <v>618458.59</v>
      </c>
      <c r="H62" s="24">
        <v>618458.59</v>
      </c>
      <c r="I62" s="18">
        <f>+G62-H62</f>
        <v>0</v>
      </c>
      <c r="J62" s="26">
        <v>45565</v>
      </c>
      <c r="K62" s="19" t="s">
        <v>11</v>
      </c>
    </row>
    <row r="63" spans="2:11" x14ac:dyDescent="0.3">
      <c r="B63" s="22" t="s">
        <v>122</v>
      </c>
      <c r="C63" s="23">
        <f t="shared" si="4"/>
        <v>45548</v>
      </c>
      <c r="D63" s="22" t="s">
        <v>45</v>
      </c>
      <c r="E63" s="22" t="s">
        <v>48</v>
      </c>
      <c r="F63" s="22" t="s">
        <v>278</v>
      </c>
      <c r="G63" s="24">
        <v>681818.75</v>
      </c>
      <c r="H63" s="24">
        <v>681818.75</v>
      </c>
      <c r="I63" s="18">
        <f t="shared" si="1"/>
        <v>0</v>
      </c>
      <c r="J63" s="26">
        <v>45565</v>
      </c>
      <c r="K63" s="19" t="s">
        <v>11</v>
      </c>
    </row>
    <row r="64" spans="2:11" x14ac:dyDescent="0.3">
      <c r="B64" s="22" t="s">
        <v>123</v>
      </c>
      <c r="C64" s="23">
        <f t="shared" si="4"/>
        <v>45548</v>
      </c>
      <c r="D64" s="22" t="s">
        <v>22</v>
      </c>
      <c r="E64" s="22" t="s">
        <v>24</v>
      </c>
      <c r="F64" s="22" t="s">
        <v>279</v>
      </c>
      <c r="G64" s="24">
        <v>2880</v>
      </c>
      <c r="H64" s="24">
        <v>2880</v>
      </c>
      <c r="I64" s="18">
        <f t="shared" si="1"/>
        <v>0</v>
      </c>
      <c r="J64" s="26">
        <v>45565</v>
      </c>
      <c r="K64" s="19" t="s">
        <v>11</v>
      </c>
    </row>
    <row r="65" spans="2:11" x14ac:dyDescent="0.3">
      <c r="B65" s="22" t="s">
        <v>124</v>
      </c>
      <c r="C65" s="23">
        <f t="shared" si="4"/>
        <v>45548</v>
      </c>
      <c r="D65" s="22" t="s">
        <v>22</v>
      </c>
      <c r="E65" s="22" t="s">
        <v>24</v>
      </c>
      <c r="F65" s="22" t="s">
        <v>280</v>
      </c>
      <c r="G65" s="24">
        <v>6300</v>
      </c>
      <c r="H65" s="24">
        <v>6300</v>
      </c>
      <c r="I65" s="18">
        <f t="shared" si="1"/>
        <v>0</v>
      </c>
      <c r="J65" s="26">
        <v>45565</v>
      </c>
      <c r="K65" s="19" t="s">
        <v>11</v>
      </c>
    </row>
    <row r="66" spans="2:11" x14ac:dyDescent="0.3">
      <c r="B66" s="22" t="s">
        <v>125</v>
      </c>
      <c r="C66" s="23">
        <f t="shared" si="4"/>
        <v>45548</v>
      </c>
      <c r="D66" s="22" t="s">
        <v>191</v>
      </c>
      <c r="E66" s="22" t="s">
        <v>227</v>
      </c>
      <c r="F66" s="22" t="s">
        <v>281</v>
      </c>
      <c r="G66" s="24">
        <v>20000</v>
      </c>
      <c r="H66" s="24">
        <v>20000</v>
      </c>
      <c r="I66" s="18">
        <f t="shared" si="1"/>
        <v>0</v>
      </c>
      <c r="J66" s="26">
        <v>45565</v>
      </c>
      <c r="K66" s="19" t="s">
        <v>11</v>
      </c>
    </row>
    <row r="67" spans="2:11" x14ac:dyDescent="0.3">
      <c r="B67" s="22" t="s">
        <v>126</v>
      </c>
      <c r="C67" s="23">
        <f t="shared" si="4"/>
        <v>45548</v>
      </c>
      <c r="D67" s="22" t="s">
        <v>13</v>
      </c>
      <c r="E67" s="22" t="s">
        <v>16</v>
      </c>
      <c r="F67" s="22" t="s">
        <v>282</v>
      </c>
      <c r="G67" s="24">
        <v>5336</v>
      </c>
      <c r="H67" s="24">
        <v>5336</v>
      </c>
      <c r="I67" s="18">
        <f t="shared" si="1"/>
        <v>0</v>
      </c>
      <c r="J67" s="26">
        <v>45565</v>
      </c>
      <c r="K67" s="19" t="s">
        <v>11</v>
      </c>
    </row>
    <row r="68" spans="2:11" x14ac:dyDescent="0.3">
      <c r="B68" s="22" t="s">
        <v>127</v>
      </c>
      <c r="C68" s="23">
        <f t="shared" si="4"/>
        <v>45548</v>
      </c>
      <c r="D68" s="22" t="s">
        <v>51</v>
      </c>
      <c r="E68" s="22" t="s">
        <v>54</v>
      </c>
      <c r="F68" s="22" t="s">
        <v>283</v>
      </c>
      <c r="G68" s="24">
        <v>41300</v>
      </c>
      <c r="H68" s="24">
        <v>41300</v>
      </c>
      <c r="I68" s="18">
        <f t="shared" si="1"/>
        <v>0</v>
      </c>
      <c r="J68" s="26">
        <v>45565</v>
      </c>
      <c r="K68" s="19" t="s">
        <v>11</v>
      </c>
    </row>
    <row r="69" spans="2:11" x14ac:dyDescent="0.3">
      <c r="B69" s="22" t="s">
        <v>128</v>
      </c>
      <c r="C69" s="23">
        <f t="shared" si="4"/>
        <v>45548</v>
      </c>
      <c r="D69" s="22" t="s">
        <v>62</v>
      </c>
      <c r="E69" s="22" t="s">
        <v>68</v>
      </c>
      <c r="F69" s="22" t="s">
        <v>284</v>
      </c>
      <c r="G69" s="24">
        <v>12220.21</v>
      </c>
      <c r="H69" s="24">
        <v>12220.21</v>
      </c>
      <c r="I69" s="18">
        <f t="shared" si="1"/>
        <v>0</v>
      </c>
      <c r="J69" s="26">
        <v>45565</v>
      </c>
      <c r="K69" s="19" t="s">
        <v>11</v>
      </c>
    </row>
    <row r="70" spans="2:11" x14ac:dyDescent="0.3">
      <c r="B70" s="22" t="s">
        <v>129</v>
      </c>
      <c r="C70" s="23">
        <f t="shared" si="4"/>
        <v>45548</v>
      </c>
      <c r="D70" s="22" t="s">
        <v>14</v>
      </c>
      <c r="E70" s="22" t="s">
        <v>17</v>
      </c>
      <c r="F70" s="22" t="s">
        <v>285</v>
      </c>
      <c r="G70" s="24">
        <v>328046.12</v>
      </c>
      <c r="H70" s="24">
        <v>328046.12</v>
      </c>
      <c r="I70" s="18">
        <f t="shared" si="1"/>
        <v>0</v>
      </c>
      <c r="J70" s="26">
        <v>45565</v>
      </c>
      <c r="K70" s="19" t="s">
        <v>11</v>
      </c>
    </row>
    <row r="71" spans="2:11" x14ac:dyDescent="0.3">
      <c r="B71" s="22" t="s">
        <v>130</v>
      </c>
      <c r="C71" s="23">
        <f t="shared" si="4"/>
        <v>45548</v>
      </c>
      <c r="D71" s="22" t="s">
        <v>34</v>
      </c>
      <c r="E71" s="22" t="s">
        <v>39</v>
      </c>
      <c r="F71" s="22" t="s">
        <v>286</v>
      </c>
      <c r="G71" s="24">
        <v>50000</v>
      </c>
      <c r="H71" s="24">
        <v>50000</v>
      </c>
      <c r="I71" s="18">
        <f>+G71-H71</f>
        <v>0</v>
      </c>
      <c r="J71" s="26">
        <v>45565</v>
      </c>
      <c r="K71" s="19" t="s">
        <v>11</v>
      </c>
    </row>
    <row r="72" spans="2:11" x14ac:dyDescent="0.3">
      <c r="B72" s="22" t="s">
        <v>131</v>
      </c>
      <c r="C72" s="23">
        <f t="shared" si="4"/>
        <v>45548</v>
      </c>
      <c r="D72" s="22" t="s">
        <v>192</v>
      </c>
      <c r="E72" s="22" t="s">
        <v>228</v>
      </c>
      <c r="F72" s="22" t="s">
        <v>287</v>
      </c>
      <c r="G72" s="24">
        <v>32000</v>
      </c>
      <c r="H72" s="24">
        <v>32000</v>
      </c>
      <c r="I72" s="18">
        <f>+G72-H72</f>
        <v>0</v>
      </c>
      <c r="J72" s="26">
        <v>45565</v>
      </c>
      <c r="K72" s="19" t="s">
        <v>11</v>
      </c>
    </row>
    <row r="73" spans="2:11" x14ac:dyDescent="0.3">
      <c r="B73" s="22" t="s">
        <v>132</v>
      </c>
      <c r="C73" s="23">
        <f t="shared" si="4"/>
        <v>45548</v>
      </c>
      <c r="D73" s="22" t="s">
        <v>193</v>
      </c>
      <c r="E73" s="22" t="s">
        <v>229</v>
      </c>
      <c r="F73" s="22" t="s">
        <v>288</v>
      </c>
      <c r="G73" s="24">
        <v>13688</v>
      </c>
      <c r="H73" s="24">
        <v>13688</v>
      </c>
      <c r="I73" s="18">
        <f t="shared" si="1"/>
        <v>0</v>
      </c>
      <c r="J73" s="26">
        <v>45565</v>
      </c>
      <c r="K73" s="19" t="s">
        <v>11</v>
      </c>
    </row>
    <row r="74" spans="2:11" x14ac:dyDescent="0.3">
      <c r="B74" s="22" t="s">
        <v>133</v>
      </c>
      <c r="C74" s="23">
        <f t="shared" si="4"/>
        <v>45548</v>
      </c>
      <c r="D74" s="22" t="s">
        <v>15</v>
      </c>
      <c r="E74" s="22" t="s">
        <v>18</v>
      </c>
      <c r="F74" s="22" t="s">
        <v>289</v>
      </c>
      <c r="G74" s="24">
        <v>258321.65</v>
      </c>
      <c r="H74" s="24">
        <v>258321.65</v>
      </c>
      <c r="I74" s="18">
        <f t="shared" si="1"/>
        <v>0</v>
      </c>
      <c r="J74" s="26">
        <v>45565</v>
      </c>
      <c r="K74" s="19" t="s">
        <v>11</v>
      </c>
    </row>
    <row r="75" spans="2:11" x14ac:dyDescent="0.3">
      <c r="B75" s="22" t="s">
        <v>134</v>
      </c>
      <c r="C75" s="23">
        <f t="shared" si="4"/>
        <v>45548</v>
      </c>
      <c r="D75" s="22" t="s">
        <v>194</v>
      </c>
      <c r="E75" s="22" t="s">
        <v>230</v>
      </c>
      <c r="F75" s="22" t="s">
        <v>290</v>
      </c>
      <c r="G75" s="24">
        <v>51400.800000000003</v>
      </c>
      <c r="H75" s="24">
        <v>51400.800000000003</v>
      </c>
      <c r="I75" s="18">
        <f t="shared" si="1"/>
        <v>0</v>
      </c>
      <c r="J75" s="26">
        <v>45565</v>
      </c>
      <c r="K75" s="19" t="s">
        <v>11</v>
      </c>
    </row>
    <row r="76" spans="2:11" x14ac:dyDescent="0.3">
      <c r="B76" s="22" t="s">
        <v>135</v>
      </c>
      <c r="C76" s="23">
        <f t="shared" si="4"/>
        <v>45548</v>
      </c>
      <c r="D76" s="22" t="s">
        <v>37</v>
      </c>
      <c r="E76" s="22" t="s">
        <v>42</v>
      </c>
      <c r="F76" s="22" t="s">
        <v>291</v>
      </c>
      <c r="G76" s="24">
        <v>105999.4</v>
      </c>
      <c r="H76" s="24">
        <v>105999.4</v>
      </c>
      <c r="I76" s="18">
        <f t="shared" si="1"/>
        <v>0</v>
      </c>
      <c r="J76" s="26">
        <v>45565</v>
      </c>
      <c r="K76" s="19" t="s">
        <v>11</v>
      </c>
    </row>
    <row r="77" spans="2:11" x14ac:dyDescent="0.3">
      <c r="B77" s="22" t="s">
        <v>136</v>
      </c>
      <c r="C77" s="23">
        <f t="shared" si="4"/>
        <v>45548</v>
      </c>
      <c r="D77" s="22" t="s">
        <v>195</v>
      </c>
      <c r="E77" s="22" t="s">
        <v>231</v>
      </c>
      <c r="F77" s="22" t="s">
        <v>292</v>
      </c>
      <c r="G77" s="24">
        <v>200688</v>
      </c>
      <c r="H77" s="24">
        <v>200688</v>
      </c>
      <c r="I77" s="18">
        <f t="shared" si="1"/>
        <v>0</v>
      </c>
      <c r="J77" s="26">
        <v>45565</v>
      </c>
      <c r="K77" s="19" t="s">
        <v>11</v>
      </c>
    </row>
    <row r="78" spans="2:11" x14ac:dyDescent="0.3">
      <c r="B78" s="22" t="s">
        <v>137</v>
      </c>
      <c r="C78" s="23">
        <f t="shared" si="4"/>
        <v>45548</v>
      </c>
      <c r="D78" s="22" t="s">
        <v>50</v>
      </c>
      <c r="E78" s="22" t="s">
        <v>53</v>
      </c>
      <c r="F78" s="22" t="s">
        <v>293</v>
      </c>
      <c r="G78" s="24">
        <v>35596.620000000003</v>
      </c>
      <c r="H78" s="24">
        <v>35596.620000000003</v>
      </c>
      <c r="I78" s="18">
        <f>+G78-H78</f>
        <v>0</v>
      </c>
      <c r="J78" s="26">
        <v>45565</v>
      </c>
      <c r="K78" s="19" t="s">
        <v>11</v>
      </c>
    </row>
    <row r="79" spans="2:11" x14ac:dyDescent="0.3">
      <c r="B79" s="22" t="s">
        <v>138</v>
      </c>
      <c r="C79" s="23">
        <f t="shared" si="4"/>
        <v>45548</v>
      </c>
      <c r="D79" s="22" t="s">
        <v>35</v>
      </c>
      <c r="E79" s="22" t="s">
        <v>40</v>
      </c>
      <c r="F79" s="22" t="s">
        <v>265</v>
      </c>
      <c r="G79" s="24">
        <v>50000</v>
      </c>
      <c r="H79" s="24">
        <v>50000</v>
      </c>
      <c r="I79" s="18">
        <f>+G79-H79</f>
        <v>0</v>
      </c>
      <c r="J79" s="26">
        <v>45565</v>
      </c>
      <c r="K79" s="19" t="s">
        <v>11</v>
      </c>
    </row>
    <row r="80" spans="2:11" x14ac:dyDescent="0.3">
      <c r="B80" s="22" t="s">
        <v>139</v>
      </c>
      <c r="C80" s="23">
        <f>DATE(2024,9,30)</f>
        <v>45565</v>
      </c>
      <c r="D80" s="22" t="s">
        <v>196</v>
      </c>
      <c r="E80" s="22" t="s">
        <v>232</v>
      </c>
      <c r="F80" s="22" t="s">
        <v>294</v>
      </c>
      <c r="G80" s="24">
        <v>10612.24</v>
      </c>
      <c r="H80" s="24">
        <v>10612.24</v>
      </c>
      <c r="I80" s="18">
        <f t="shared" si="1"/>
        <v>0</v>
      </c>
      <c r="J80" s="26">
        <v>45565</v>
      </c>
      <c r="K80" s="19" t="s">
        <v>11</v>
      </c>
    </row>
    <row r="81" spans="2:11" x14ac:dyDescent="0.3">
      <c r="B81" s="22" t="s">
        <v>140</v>
      </c>
      <c r="C81" s="23">
        <f>DATE(2024,9,16)</f>
        <v>45551</v>
      </c>
      <c r="D81" s="22" t="s">
        <v>65</v>
      </c>
      <c r="E81" s="22" t="s">
        <v>71</v>
      </c>
      <c r="F81" s="28" t="s">
        <v>295</v>
      </c>
      <c r="G81" s="24">
        <v>893689.56</v>
      </c>
      <c r="H81" s="24">
        <v>893689.56</v>
      </c>
      <c r="I81" s="18">
        <f t="shared" si="1"/>
        <v>0</v>
      </c>
      <c r="J81" s="26">
        <v>45565</v>
      </c>
      <c r="K81" s="19" t="s">
        <v>11</v>
      </c>
    </row>
    <row r="82" spans="2:11" x14ac:dyDescent="0.3">
      <c r="B82" s="22" t="s">
        <v>141</v>
      </c>
      <c r="C82" s="23">
        <f t="shared" ref="C82:C91" si="5">DATE(2024,9,18)</f>
        <v>45553</v>
      </c>
      <c r="D82" s="22" t="s">
        <v>66</v>
      </c>
      <c r="E82" s="22" t="s">
        <v>72</v>
      </c>
      <c r="F82" s="22" t="s">
        <v>296</v>
      </c>
      <c r="G82" s="24">
        <v>59000</v>
      </c>
      <c r="H82" s="24">
        <v>59000</v>
      </c>
      <c r="I82" s="18">
        <f t="shared" si="1"/>
        <v>0</v>
      </c>
      <c r="J82" s="26">
        <v>45565</v>
      </c>
      <c r="K82" s="19" t="s">
        <v>11</v>
      </c>
    </row>
    <row r="83" spans="2:11" x14ac:dyDescent="0.3">
      <c r="B83" s="22" t="s">
        <v>119</v>
      </c>
      <c r="C83" s="23">
        <f t="shared" si="5"/>
        <v>45553</v>
      </c>
      <c r="D83" s="22" t="s">
        <v>185</v>
      </c>
      <c r="E83" s="22" t="s">
        <v>221</v>
      </c>
      <c r="F83" s="22" t="s">
        <v>297</v>
      </c>
      <c r="G83" s="24">
        <v>126250</v>
      </c>
      <c r="H83" s="24">
        <v>126250</v>
      </c>
      <c r="I83" s="18">
        <f t="shared" si="1"/>
        <v>0</v>
      </c>
      <c r="J83" s="26">
        <v>45565</v>
      </c>
      <c r="K83" s="19" t="s">
        <v>11</v>
      </c>
    </row>
    <row r="84" spans="2:11" x14ac:dyDescent="0.3">
      <c r="B84" s="22" t="s">
        <v>58</v>
      </c>
      <c r="C84" s="23">
        <f t="shared" si="5"/>
        <v>45553</v>
      </c>
      <c r="D84" s="22" t="s">
        <v>177</v>
      </c>
      <c r="E84" s="22" t="s">
        <v>213</v>
      </c>
      <c r="F84" s="22" t="s">
        <v>297</v>
      </c>
      <c r="G84" s="24">
        <v>110000</v>
      </c>
      <c r="H84" s="24">
        <v>110000</v>
      </c>
      <c r="I84" s="18">
        <f t="shared" si="1"/>
        <v>0</v>
      </c>
      <c r="J84" s="26">
        <v>45565</v>
      </c>
      <c r="K84" s="19" t="s">
        <v>11</v>
      </c>
    </row>
    <row r="85" spans="2:11" x14ac:dyDescent="0.3">
      <c r="B85" s="22" t="s">
        <v>142</v>
      </c>
      <c r="C85" s="23">
        <f t="shared" si="5"/>
        <v>45553</v>
      </c>
      <c r="D85" s="22" t="s">
        <v>197</v>
      </c>
      <c r="E85" s="22" t="s">
        <v>233</v>
      </c>
      <c r="F85" s="22" t="s">
        <v>297</v>
      </c>
      <c r="G85" s="24">
        <v>17500</v>
      </c>
      <c r="H85" s="24">
        <v>17500</v>
      </c>
      <c r="I85" s="18">
        <f>+G85-H85</f>
        <v>0</v>
      </c>
      <c r="J85" s="26">
        <v>45565</v>
      </c>
      <c r="K85" s="19" t="s">
        <v>11</v>
      </c>
    </row>
    <row r="86" spans="2:11" x14ac:dyDescent="0.3">
      <c r="B86" s="22" t="s">
        <v>143</v>
      </c>
      <c r="C86" s="23">
        <f t="shared" si="5"/>
        <v>45553</v>
      </c>
      <c r="D86" s="22" t="s">
        <v>33</v>
      </c>
      <c r="E86" s="22" t="s">
        <v>38</v>
      </c>
      <c r="F86" s="22" t="s">
        <v>298</v>
      </c>
      <c r="G86" s="24">
        <v>10000</v>
      </c>
      <c r="H86" s="24">
        <v>10000</v>
      </c>
      <c r="I86" s="18">
        <f>+G86-H86</f>
        <v>0</v>
      </c>
      <c r="J86" s="26">
        <v>45565</v>
      </c>
      <c r="K86" s="19" t="s">
        <v>11</v>
      </c>
    </row>
    <row r="87" spans="2:11" x14ac:dyDescent="0.3">
      <c r="B87" s="22" t="s">
        <v>144</v>
      </c>
      <c r="C87" s="23">
        <f t="shared" si="5"/>
        <v>45553</v>
      </c>
      <c r="D87" s="22" t="s">
        <v>33</v>
      </c>
      <c r="E87" s="22" t="s">
        <v>38</v>
      </c>
      <c r="F87" s="22" t="s">
        <v>297</v>
      </c>
      <c r="G87" s="24">
        <v>56875</v>
      </c>
      <c r="H87" s="24">
        <v>56875</v>
      </c>
      <c r="I87" s="18">
        <f t="shared" si="1"/>
        <v>0</v>
      </c>
      <c r="J87" s="26">
        <v>45565</v>
      </c>
      <c r="K87" s="19" t="s">
        <v>11</v>
      </c>
    </row>
    <row r="88" spans="2:11" x14ac:dyDescent="0.3">
      <c r="B88" s="22" t="s">
        <v>119</v>
      </c>
      <c r="C88" s="23">
        <f t="shared" si="5"/>
        <v>45553</v>
      </c>
      <c r="D88" s="22" t="s">
        <v>187</v>
      </c>
      <c r="E88" s="22" t="s">
        <v>223</v>
      </c>
      <c r="F88" s="22" t="s">
        <v>297</v>
      </c>
      <c r="G88" s="24">
        <v>157500</v>
      </c>
      <c r="H88" s="24">
        <v>157500</v>
      </c>
      <c r="I88" s="18">
        <f t="shared" si="1"/>
        <v>0</v>
      </c>
      <c r="J88" s="26">
        <v>45565</v>
      </c>
      <c r="K88" s="19" t="s">
        <v>11</v>
      </c>
    </row>
    <row r="89" spans="2:11" x14ac:dyDescent="0.3">
      <c r="B89" s="22" t="s">
        <v>55</v>
      </c>
      <c r="C89" s="23">
        <f t="shared" si="5"/>
        <v>45553</v>
      </c>
      <c r="D89" s="22" t="s">
        <v>189</v>
      </c>
      <c r="E89" s="22" t="s">
        <v>225</v>
      </c>
      <c r="F89" s="22" t="s">
        <v>297</v>
      </c>
      <c r="G89" s="24">
        <v>17500</v>
      </c>
      <c r="H89" s="24">
        <v>17500</v>
      </c>
      <c r="I89" s="18">
        <f t="shared" si="1"/>
        <v>0</v>
      </c>
      <c r="J89" s="26">
        <v>45565</v>
      </c>
      <c r="K89" s="19" t="s">
        <v>11</v>
      </c>
    </row>
    <row r="90" spans="2:11" x14ac:dyDescent="0.3">
      <c r="B90" s="22" t="s">
        <v>145</v>
      </c>
      <c r="C90" s="23">
        <f t="shared" si="5"/>
        <v>45553</v>
      </c>
      <c r="D90" s="22" t="s">
        <v>198</v>
      </c>
      <c r="E90" s="22" t="s">
        <v>234</v>
      </c>
      <c r="F90" s="22" t="s">
        <v>241</v>
      </c>
      <c r="G90" s="24">
        <v>314000</v>
      </c>
      <c r="H90" s="24">
        <v>314000</v>
      </c>
      <c r="I90" s="18">
        <f t="shared" si="1"/>
        <v>0</v>
      </c>
      <c r="J90" s="26">
        <v>45565</v>
      </c>
      <c r="K90" s="19" t="s">
        <v>11</v>
      </c>
    </row>
    <row r="91" spans="2:11" x14ac:dyDescent="0.3">
      <c r="B91" s="22" t="s">
        <v>146</v>
      </c>
      <c r="C91" s="23">
        <f t="shared" si="5"/>
        <v>45553</v>
      </c>
      <c r="D91" s="22" t="s">
        <v>198</v>
      </c>
      <c r="E91" s="22" t="s">
        <v>234</v>
      </c>
      <c r="F91" s="22" t="s">
        <v>299</v>
      </c>
      <c r="G91" s="24">
        <v>152000</v>
      </c>
      <c r="H91" s="24">
        <v>152000</v>
      </c>
      <c r="I91" s="18">
        <f t="shared" si="1"/>
        <v>0</v>
      </c>
      <c r="J91" s="26">
        <v>45565</v>
      </c>
      <c r="K91" s="19" t="s">
        <v>11</v>
      </c>
    </row>
    <row r="92" spans="2:11" x14ac:dyDescent="0.3">
      <c r="B92" s="22" t="s">
        <v>147</v>
      </c>
      <c r="C92" s="23">
        <f>DATE(2024,9,19)</f>
        <v>45554</v>
      </c>
      <c r="D92" s="22" t="s">
        <v>65</v>
      </c>
      <c r="E92" s="22" t="s">
        <v>71</v>
      </c>
      <c r="F92" s="28" t="s">
        <v>295</v>
      </c>
      <c r="G92" s="24">
        <v>85100</v>
      </c>
      <c r="H92" s="24">
        <v>85100</v>
      </c>
      <c r="I92" s="18">
        <f>+G92-H92</f>
        <v>0</v>
      </c>
      <c r="J92" s="26">
        <v>45565</v>
      </c>
      <c r="K92" s="19" t="s">
        <v>11</v>
      </c>
    </row>
    <row r="93" spans="2:11" x14ac:dyDescent="0.3">
      <c r="B93" s="22" t="s">
        <v>148</v>
      </c>
      <c r="C93" s="23">
        <f>DATE(2024,9,19)</f>
        <v>45554</v>
      </c>
      <c r="D93" s="22" t="s">
        <v>176</v>
      </c>
      <c r="E93" s="22" t="s">
        <v>212</v>
      </c>
      <c r="F93" s="22" t="s">
        <v>297</v>
      </c>
      <c r="G93" s="24">
        <v>24500</v>
      </c>
      <c r="H93" s="24">
        <v>24500</v>
      </c>
      <c r="I93" s="18">
        <f>+G93-H93</f>
        <v>0</v>
      </c>
      <c r="J93" s="26">
        <v>45565</v>
      </c>
      <c r="K93" s="19" t="s">
        <v>11</v>
      </c>
    </row>
    <row r="94" spans="2:11" x14ac:dyDescent="0.3">
      <c r="B94" s="22" t="s">
        <v>149</v>
      </c>
      <c r="C94" s="23">
        <f>DATE(2024,9,20)</f>
        <v>45555</v>
      </c>
      <c r="D94" s="22" t="s">
        <v>186</v>
      </c>
      <c r="E94" s="22" t="s">
        <v>222</v>
      </c>
      <c r="F94" s="22" t="s">
        <v>297</v>
      </c>
      <c r="G94" s="24">
        <v>160000</v>
      </c>
      <c r="H94" s="24">
        <v>160000</v>
      </c>
      <c r="I94" s="18">
        <f t="shared" si="1"/>
        <v>0</v>
      </c>
      <c r="J94" s="26">
        <v>45565</v>
      </c>
      <c r="K94" s="19" t="s">
        <v>11</v>
      </c>
    </row>
    <row r="95" spans="2:11" x14ac:dyDescent="0.3">
      <c r="B95" s="22" t="s">
        <v>150</v>
      </c>
      <c r="C95" s="23">
        <f>DATE(2024,9,20)</f>
        <v>45555</v>
      </c>
      <c r="D95" s="22" t="s">
        <v>197</v>
      </c>
      <c r="E95" s="22" t="s">
        <v>233</v>
      </c>
      <c r="F95" s="22" t="s">
        <v>241</v>
      </c>
      <c r="G95" s="24">
        <v>52500</v>
      </c>
      <c r="H95" s="24">
        <v>52500</v>
      </c>
      <c r="I95" s="18">
        <f t="shared" si="1"/>
        <v>0</v>
      </c>
      <c r="J95" s="26">
        <v>45565</v>
      </c>
      <c r="K95" s="19" t="s">
        <v>11</v>
      </c>
    </row>
    <row r="96" spans="2:11" x14ac:dyDescent="0.3">
      <c r="B96" s="22" t="s">
        <v>151</v>
      </c>
      <c r="C96" s="23">
        <f>DATE(2024,9,25)</f>
        <v>45560</v>
      </c>
      <c r="D96" s="22" t="s">
        <v>23</v>
      </c>
      <c r="E96" s="22" t="s">
        <v>25</v>
      </c>
      <c r="F96" s="22" t="s">
        <v>300</v>
      </c>
      <c r="G96" s="24">
        <v>810</v>
      </c>
      <c r="H96" s="24">
        <v>810</v>
      </c>
      <c r="I96" s="18">
        <f t="shared" si="1"/>
        <v>0</v>
      </c>
      <c r="J96" s="26">
        <v>45565</v>
      </c>
      <c r="K96" s="19" t="s">
        <v>11</v>
      </c>
    </row>
    <row r="97" spans="2:11" x14ac:dyDescent="0.3">
      <c r="B97" s="22" t="s">
        <v>152</v>
      </c>
      <c r="C97" s="23">
        <f>DATE(2024,9,25)</f>
        <v>45560</v>
      </c>
      <c r="D97" s="22" t="s">
        <v>49</v>
      </c>
      <c r="E97" s="22" t="s">
        <v>52</v>
      </c>
      <c r="F97" s="22" t="s">
        <v>301</v>
      </c>
      <c r="G97" s="24">
        <v>882.85</v>
      </c>
      <c r="H97" s="24">
        <v>882.85</v>
      </c>
      <c r="I97" s="18">
        <f t="shared" si="1"/>
        <v>0</v>
      </c>
      <c r="J97" s="26">
        <v>45565</v>
      </c>
      <c r="K97" s="19" t="s">
        <v>11</v>
      </c>
    </row>
    <row r="98" spans="2:11" x14ac:dyDescent="0.3">
      <c r="B98" s="22" t="s">
        <v>153</v>
      </c>
      <c r="C98" s="23">
        <f>DATE(2024,9,25)</f>
        <v>45560</v>
      </c>
      <c r="D98" s="22" t="s">
        <v>49</v>
      </c>
      <c r="E98" s="22" t="s">
        <v>52</v>
      </c>
      <c r="F98" s="22" t="s">
        <v>302</v>
      </c>
      <c r="G98" s="24">
        <v>718.58</v>
      </c>
      <c r="H98" s="24">
        <v>718.58</v>
      </c>
      <c r="I98" s="18">
        <f t="shared" si="1"/>
        <v>0</v>
      </c>
      <c r="J98" s="26">
        <v>45565</v>
      </c>
      <c r="K98" s="19" t="s">
        <v>11</v>
      </c>
    </row>
    <row r="99" spans="2:11" x14ac:dyDescent="0.3">
      <c r="B99" s="28" t="s">
        <v>154</v>
      </c>
      <c r="C99" s="23">
        <f>DATE(2024,9,25)</f>
        <v>45560</v>
      </c>
      <c r="D99" s="22" t="s">
        <v>199</v>
      </c>
      <c r="E99" s="22" t="s">
        <v>235</v>
      </c>
      <c r="F99" s="28" t="s">
        <v>241</v>
      </c>
      <c r="G99" s="24">
        <v>77000</v>
      </c>
      <c r="H99" s="24">
        <v>77000</v>
      </c>
      <c r="I99" s="18">
        <f>+G99-H99</f>
        <v>0</v>
      </c>
      <c r="J99" s="26">
        <v>45565</v>
      </c>
      <c r="K99" s="19" t="s">
        <v>11</v>
      </c>
    </row>
    <row r="100" spans="2:11" x14ac:dyDescent="0.3">
      <c r="B100" s="22" t="s">
        <v>155</v>
      </c>
      <c r="C100" s="23">
        <f>DATE(2024,9,25)</f>
        <v>45560</v>
      </c>
      <c r="D100" s="22" t="s">
        <v>199</v>
      </c>
      <c r="E100" s="22" t="s">
        <v>235</v>
      </c>
      <c r="F100" s="22" t="s">
        <v>303</v>
      </c>
      <c r="G100" s="24">
        <v>32750</v>
      </c>
      <c r="H100" s="24">
        <v>32750</v>
      </c>
      <c r="I100" s="18">
        <f>+G100-H100</f>
        <v>0</v>
      </c>
      <c r="J100" s="26">
        <v>45565</v>
      </c>
      <c r="K100" s="19" t="s">
        <v>11</v>
      </c>
    </row>
    <row r="101" spans="2:11" x14ac:dyDescent="0.3">
      <c r="B101" s="22" t="s">
        <v>60</v>
      </c>
      <c r="C101" s="23">
        <f>DATE(2024,9,27)</f>
        <v>45562</v>
      </c>
      <c r="D101" s="22" t="s">
        <v>200</v>
      </c>
      <c r="E101" s="22" t="s">
        <v>236</v>
      </c>
      <c r="F101" s="22" t="s">
        <v>304</v>
      </c>
      <c r="G101" s="24">
        <v>69999.960000000006</v>
      </c>
      <c r="H101" s="24">
        <v>69999.960000000006</v>
      </c>
      <c r="I101" s="18">
        <f t="shared" si="1"/>
        <v>0</v>
      </c>
      <c r="J101" s="26">
        <v>45565</v>
      </c>
      <c r="K101" s="19" t="s">
        <v>11</v>
      </c>
    </row>
    <row r="102" spans="2:11" x14ac:dyDescent="0.3">
      <c r="B102" s="22" t="s">
        <v>156</v>
      </c>
      <c r="C102" s="23">
        <f t="shared" ref="C102:C116" si="6">DATE(2024,9,30)</f>
        <v>45565</v>
      </c>
      <c r="D102" s="29" t="s">
        <v>201</v>
      </c>
      <c r="E102" s="22" t="s">
        <v>237</v>
      </c>
      <c r="F102" s="22" t="s">
        <v>305</v>
      </c>
      <c r="G102" s="24">
        <v>31860</v>
      </c>
      <c r="H102" s="24">
        <v>31860</v>
      </c>
      <c r="I102" s="18">
        <f t="shared" si="1"/>
        <v>0</v>
      </c>
      <c r="J102" s="26">
        <v>45565</v>
      </c>
      <c r="K102" s="19" t="s">
        <v>11</v>
      </c>
    </row>
    <row r="103" spans="2:11" x14ac:dyDescent="0.3">
      <c r="B103" s="22" t="s">
        <v>157</v>
      </c>
      <c r="C103" s="23">
        <f t="shared" si="6"/>
        <v>45565</v>
      </c>
      <c r="D103" s="29" t="s">
        <v>196</v>
      </c>
      <c r="E103" s="22" t="s">
        <v>232</v>
      </c>
      <c r="F103" s="22" t="s">
        <v>306</v>
      </c>
      <c r="G103" s="24">
        <v>46361.61</v>
      </c>
      <c r="H103" s="24">
        <v>46361.61</v>
      </c>
      <c r="I103" s="18">
        <f t="shared" si="1"/>
        <v>0</v>
      </c>
      <c r="J103" s="26">
        <v>45565</v>
      </c>
      <c r="K103" s="19" t="s">
        <v>11</v>
      </c>
    </row>
    <row r="104" spans="2:11" x14ac:dyDescent="0.3">
      <c r="B104" s="22" t="s">
        <v>158</v>
      </c>
      <c r="C104" s="23">
        <f t="shared" si="6"/>
        <v>45565</v>
      </c>
      <c r="D104" s="29" t="s">
        <v>196</v>
      </c>
      <c r="E104" s="22" t="s">
        <v>232</v>
      </c>
      <c r="F104" s="22" t="s">
        <v>294</v>
      </c>
      <c r="G104" s="24">
        <v>25981.61</v>
      </c>
      <c r="H104" s="24">
        <v>25981.61</v>
      </c>
      <c r="I104" s="18">
        <f t="shared" si="1"/>
        <v>0</v>
      </c>
      <c r="J104" s="26">
        <v>45565</v>
      </c>
      <c r="K104" s="19" t="s">
        <v>11</v>
      </c>
    </row>
    <row r="105" spans="2:11" x14ac:dyDescent="0.3">
      <c r="B105" s="22" t="s">
        <v>159</v>
      </c>
      <c r="C105" s="23">
        <f t="shared" si="6"/>
        <v>45565</v>
      </c>
      <c r="D105" s="22" t="s">
        <v>173</v>
      </c>
      <c r="E105" s="22" t="s">
        <v>209</v>
      </c>
      <c r="F105" s="22" t="s">
        <v>307</v>
      </c>
      <c r="G105" s="24">
        <v>672056.4</v>
      </c>
      <c r="H105" s="24">
        <v>672056.4</v>
      </c>
      <c r="I105" s="18">
        <f t="shared" si="1"/>
        <v>0</v>
      </c>
      <c r="J105" s="26">
        <v>45565</v>
      </c>
      <c r="K105" s="19" t="s">
        <v>11</v>
      </c>
    </row>
    <row r="106" spans="2:11" x14ac:dyDescent="0.3">
      <c r="B106" s="22" t="s">
        <v>88</v>
      </c>
      <c r="C106" s="23">
        <f t="shared" si="6"/>
        <v>45565</v>
      </c>
      <c r="D106" s="22" t="s">
        <v>179</v>
      </c>
      <c r="E106" s="22" t="s">
        <v>215</v>
      </c>
      <c r="F106" s="22" t="s">
        <v>308</v>
      </c>
      <c r="G106" s="24">
        <v>42480</v>
      </c>
      <c r="H106" s="24">
        <v>42480</v>
      </c>
      <c r="I106" s="18">
        <f>+G106-H106</f>
        <v>0</v>
      </c>
      <c r="J106" s="26">
        <v>45565</v>
      </c>
      <c r="K106" s="19" t="s">
        <v>11</v>
      </c>
    </row>
    <row r="107" spans="2:11" x14ac:dyDescent="0.3">
      <c r="B107" s="22" t="s">
        <v>160</v>
      </c>
      <c r="C107" s="23">
        <f t="shared" si="6"/>
        <v>45565</v>
      </c>
      <c r="D107" s="22" t="s">
        <v>202</v>
      </c>
      <c r="E107" s="22" t="s">
        <v>238</v>
      </c>
      <c r="F107" s="22" t="s">
        <v>252</v>
      </c>
      <c r="G107" s="24">
        <v>380870.7</v>
      </c>
      <c r="H107" s="24">
        <v>380870.7</v>
      </c>
      <c r="I107" s="18">
        <f>+G107-H107</f>
        <v>0</v>
      </c>
      <c r="J107" s="26">
        <v>45565</v>
      </c>
      <c r="K107" s="19" t="s">
        <v>11</v>
      </c>
    </row>
    <row r="108" spans="2:11" x14ac:dyDescent="0.3">
      <c r="B108" s="22" t="s">
        <v>161</v>
      </c>
      <c r="C108" s="23">
        <f t="shared" si="6"/>
        <v>45565</v>
      </c>
      <c r="D108" s="22" t="s">
        <v>203</v>
      </c>
      <c r="E108" s="22" t="s">
        <v>239</v>
      </c>
      <c r="F108" s="22" t="s">
        <v>249</v>
      </c>
      <c r="G108" s="24">
        <v>23750</v>
      </c>
      <c r="H108" s="24">
        <v>23750</v>
      </c>
      <c r="I108" s="18">
        <f t="shared" si="1"/>
        <v>0</v>
      </c>
      <c r="J108" s="26">
        <v>45565</v>
      </c>
      <c r="K108" s="19" t="s">
        <v>11</v>
      </c>
    </row>
    <row r="109" spans="2:11" x14ac:dyDescent="0.3">
      <c r="B109" s="22" t="s">
        <v>162</v>
      </c>
      <c r="C109" s="23">
        <f t="shared" si="6"/>
        <v>45565</v>
      </c>
      <c r="D109" s="22" t="s">
        <v>203</v>
      </c>
      <c r="E109" s="22" t="s">
        <v>239</v>
      </c>
      <c r="F109" s="22" t="s">
        <v>297</v>
      </c>
      <c r="G109" s="24">
        <v>54375</v>
      </c>
      <c r="H109" s="24">
        <v>54375</v>
      </c>
      <c r="I109" s="18">
        <f t="shared" si="1"/>
        <v>0</v>
      </c>
      <c r="J109" s="26">
        <v>45565</v>
      </c>
      <c r="K109" s="19" t="s">
        <v>11</v>
      </c>
    </row>
    <row r="110" spans="2:11" x14ac:dyDescent="0.3">
      <c r="B110" s="22" t="s">
        <v>163</v>
      </c>
      <c r="C110" s="23">
        <f t="shared" si="6"/>
        <v>45565</v>
      </c>
      <c r="D110" s="22" t="s">
        <v>203</v>
      </c>
      <c r="E110" s="22" t="s">
        <v>239</v>
      </c>
      <c r="F110" s="22" t="s">
        <v>241</v>
      </c>
      <c r="G110" s="24">
        <v>80625</v>
      </c>
      <c r="H110" s="24">
        <v>80625</v>
      </c>
      <c r="I110" s="18">
        <f t="shared" si="1"/>
        <v>0</v>
      </c>
      <c r="J110" s="26">
        <v>45565</v>
      </c>
      <c r="K110" s="19" t="s">
        <v>11</v>
      </c>
    </row>
    <row r="111" spans="2:11" x14ac:dyDescent="0.3">
      <c r="B111" s="22" t="s">
        <v>164</v>
      </c>
      <c r="C111" s="23">
        <f t="shared" si="6"/>
        <v>45565</v>
      </c>
      <c r="D111" s="22" t="s">
        <v>203</v>
      </c>
      <c r="E111" s="22" t="s">
        <v>239</v>
      </c>
      <c r="F111" s="22" t="s">
        <v>309</v>
      </c>
      <c r="G111" s="24">
        <v>1250</v>
      </c>
      <c r="H111" s="24">
        <v>1250</v>
      </c>
      <c r="I111" s="18"/>
      <c r="J111" s="26">
        <v>45565</v>
      </c>
      <c r="K111" s="19" t="s">
        <v>11</v>
      </c>
    </row>
    <row r="112" spans="2:11" x14ac:dyDescent="0.3">
      <c r="B112" s="22" t="s">
        <v>165</v>
      </c>
      <c r="C112" s="23">
        <f t="shared" si="6"/>
        <v>45565</v>
      </c>
      <c r="D112" s="22" t="s">
        <v>171</v>
      </c>
      <c r="E112" s="22" t="s">
        <v>207</v>
      </c>
      <c r="F112" s="22" t="s">
        <v>250</v>
      </c>
      <c r="G112" s="24">
        <v>32715.5</v>
      </c>
      <c r="H112" s="24">
        <v>32715.5</v>
      </c>
      <c r="I112" s="18">
        <f t="shared" si="1"/>
        <v>0</v>
      </c>
      <c r="J112" s="26">
        <v>45565</v>
      </c>
      <c r="K112" s="19" t="s">
        <v>11</v>
      </c>
    </row>
    <row r="113" spans="1:14" x14ac:dyDescent="0.3">
      <c r="B113" s="22" t="s">
        <v>166</v>
      </c>
      <c r="C113" s="23">
        <f t="shared" si="6"/>
        <v>45565</v>
      </c>
      <c r="D113" s="22" t="s">
        <v>171</v>
      </c>
      <c r="E113" s="22" t="s">
        <v>207</v>
      </c>
      <c r="F113" s="22" t="s">
        <v>250</v>
      </c>
      <c r="G113" s="24">
        <v>25193</v>
      </c>
      <c r="H113" s="24">
        <v>25193</v>
      </c>
      <c r="I113" s="18">
        <f t="shared" si="1"/>
        <v>0</v>
      </c>
      <c r="J113" s="26">
        <v>45565</v>
      </c>
      <c r="K113" s="19" t="s">
        <v>11</v>
      </c>
    </row>
    <row r="114" spans="1:14" x14ac:dyDescent="0.3">
      <c r="B114" s="22" t="s">
        <v>167</v>
      </c>
      <c r="C114" s="23">
        <f t="shared" si="6"/>
        <v>45565</v>
      </c>
      <c r="D114" s="22" t="s">
        <v>204</v>
      </c>
      <c r="E114" s="22" t="s">
        <v>240</v>
      </c>
      <c r="F114" s="22" t="s">
        <v>310</v>
      </c>
      <c r="G114" s="24">
        <v>82275.259999999995</v>
      </c>
      <c r="H114" s="24">
        <v>82275.259999999995</v>
      </c>
      <c r="I114" s="18">
        <f t="shared" si="1"/>
        <v>0</v>
      </c>
      <c r="J114" s="26">
        <v>45565</v>
      </c>
      <c r="K114" s="19" t="s">
        <v>11</v>
      </c>
    </row>
    <row r="115" spans="1:14" x14ac:dyDescent="0.3">
      <c r="B115" s="30" t="s">
        <v>160</v>
      </c>
      <c r="C115" s="23">
        <f t="shared" si="6"/>
        <v>45565</v>
      </c>
      <c r="D115" s="22" t="s">
        <v>169</v>
      </c>
      <c r="E115" s="22" t="s">
        <v>205</v>
      </c>
      <c r="F115" s="28" t="s">
        <v>297</v>
      </c>
      <c r="G115" s="24">
        <v>67000</v>
      </c>
      <c r="H115" s="24">
        <v>67000</v>
      </c>
      <c r="I115" s="18">
        <f t="shared" si="1"/>
        <v>0</v>
      </c>
      <c r="J115" s="26">
        <v>45565</v>
      </c>
      <c r="K115" s="19" t="s">
        <v>11</v>
      </c>
    </row>
    <row r="116" spans="1:14" x14ac:dyDescent="0.3">
      <c r="B116" s="30" t="s">
        <v>168</v>
      </c>
      <c r="C116" s="23">
        <f t="shared" si="6"/>
        <v>45565</v>
      </c>
      <c r="D116" s="22" t="s">
        <v>172</v>
      </c>
      <c r="E116" s="22" t="s">
        <v>208</v>
      </c>
      <c r="F116" s="28" t="s">
        <v>297</v>
      </c>
      <c r="G116" s="24">
        <v>112500</v>
      </c>
      <c r="H116" s="24">
        <v>112500</v>
      </c>
      <c r="I116" s="18">
        <f t="shared" si="1"/>
        <v>0</v>
      </c>
      <c r="J116" s="26">
        <v>45565</v>
      </c>
      <c r="K116" s="19" t="s">
        <v>11</v>
      </c>
    </row>
    <row r="117" spans="1:14" x14ac:dyDescent="0.3">
      <c r="B117" s="37"/>
      <c r="C117" s="37"/>
      <c r="D117" s="37"/>
      <c r="E117" s="37"/>
      <c r="F117" s="16"/>
      <c r="G117" s="17">
        <f>SUM(G11:G116)</f>
        <v>13792691.670000002</v>
      </c>
      <c r="H117" s="17">
        <f>SUM(H11:H116)</f>
        <v>13792691.670000002</v>
      </c>
      <c r="I117" s="20">
        <f>-H126</f>
        <v>0</v>
      </c>
      <c r="J117" s="21"/>
      <c r="K117" s="21"/>
    </row>
    <row r="118" spans="1:14" x14ac:dyDescent="0.3">
      <c r="B118" s="7"/>
      <c r="C118" s="8"/>
      <c r="D118" s="8"/>
      <c r="E118" s="7"/>
      <c r="F118" s="7"/>
      <c r="G118" s="6"/>
    </row>
    <row r="119" spans="1:14" s="4" customFormat="1" x14ac:dyDescent="0.3">
      <c r="B119" s="9"/>
      <c r="C119" s="10"/>
      <c r="D119" s="10"/>
      <c r="E119" s="11"/>
      <c r="F119" s="12"/>
      <c r="G119" s="6"/>
      <c r="H119" s="1"/>
      <c r="L119" s="1"/>
    </row>
    <row r="120" spans="1:14" s="4" customFormat="1" x14ac:dyDescent="0.3">
      <c r="B120" s="9"/>
      <c r="C120" s="10"/>
      <c r="D120" s="10"/>
      <c r="E120" s="11"/>
      <c r="F120" s="12"/>
      <c r="G120" s="6"/>
      <c r="H120" s="1"/>
      <c r="L120" s="1"/>
    </row>
    <row r="121" spans="1:14" s="4" customFormat="1" x14ac:dyDescent="0.3">
      <c r="B121" s="38" t="s">
        <v>19</v>
      </c>
      <c r="C121" s="38"/>
      <c r="D121" s="38"/>
      <c r="E121" s="38"/>
      <c r="F121" s="32" t="s">
        <v>12</v>
      </c>
      <c r="G121" s="32"/>
      <c r="H121" s="32"/>
      <c r="I121" s="32"/>
      <c r="J121" s="32"/>
      <c r="K121" s="32"/>
      <c r="L121" s="1"/>
    </row>
    <row r="122" spans="1:14" s="4" customFormat="1" x14ac:dyDescent="0.3">
      <c r="B122" s="39" t="s">
        <v>311</v>
      </c>
      <c r="C122" s="31"/>
      <c r="D122" s="31"/>
      <c r="E122" s="31"/>
      <c r="F122" s="40" t="s">
        <v>312</v>
      </c>
      <c r="G122" s="33"/>
      <c r="H122" s="33"/>
      <c r="I122" s="33"/>
      <c r="J122" s="33"/>
      <c r="K122" s="33"/>
      <c r="L122" s="1"/>
    </row>
    <row r="128" spans="1:14" s="4" customFormat="1" x14ac:dyDescent="0.3">
      <c r="A128" s="1"/>
      <c r="B128" s="5"/>
      <c r="E128" s="5"/>
      <c r="F128" s="1"/>
      <c r="G128" s="1"/>
      <c r="H128" s="1"/>
      <c r="L128" s="1"/>
      <c r="M128" s="1"/>
      <c r="N128" s="1"/>
    </row>
    <row r="129" spans="1:14" s="4" customFormat="1" x14ac:dyDescent="0.3">
      <c r="A129" s="1"/>
      <c r="B129" s="5"/>
      <c r="E129" s="5"/>
      <c r="F129" s="1"/>
      <c r="G129" s="1"/>
      <c r="H129" s="1"/>
      <c r="L129" s="1"/>
      <c r="M129" s="1"/>
      <c r="N129" s="1"/>
    </row>
    <row r="130" spans="1:14" s="4" customFormat="1" x14ac:dyDescent="0.3">
      <c r="A130" s="1"/>
      <c r="B130" s="5"/>
      <c r="E130" s="5"/>
      <c r="F130" s="1"/>
      <c r="G130" s="1"/>
      <c r="H130" s="1"/>
      <c r="L130" s="1"/>
      <c r="M130" s="1"/>
      <c r="N130" s="1"/>
    </row>
    <row r="131" spans="1:14" s="4" customFormat="1" x14ac:dyDescent="0.3">
      <c r="A131" s="1"/>
      <c r="B131" s="5"/>
      <c r="E131" s="5"/>
      <c r="F131" s="1"/>
      <c r="G131" s="1"/>
      <c r="H131" s="1"/>
      <c r="L131" s="1"/>
      <c r="M131" s="1"/>
      <c r="N131" s="1"/>
    </row>
    <row r="132" spans="1:14" s="4" customFormat="1" x14ac:dyDescent="0.3">
      <c r="A132" s="1"/>
      <c r="B132" s="5"/>
      <c r="E132" s="5"/>
      <c r="F132" s="1"/>
      <c r="G132" s="1"/>
      <c r="H132" s="1"/>
      <c r="L132" s="1"/>
      <c r="M132" s="1"/>
      <c r="N132" s="1"/>
    </row>
    <row r="133" spans="1:14" s="4" customFormat="1" x14ac:dyDescent="0.3">
      <c r="A133" s="1"/>
      <c r="B133" s="5"/>
      <c r="E133" s="5"/>
      <c r="F133" s="1"/>
      <c r="G133" s="1"/>
      <c r="H133" s="1"/>
      <c r="L133" s="1"/>
      <c r="M133" s="1"/>
      <c r="N133" s="1"/>
    </row>
    <row r="134" spans="1:14" s="4" customFormat="1" x14ac:dyDescent="0.3">
      <c r="A134" s="1"/>
      <c r="B134" s="5"/>
      <c r="E134" s="5"/>
      <c r="F134" s="1"/>
      <c r="G134" s="1"/>
      <c r="H134" s="1"/>
      <c r="L134" s="1"/>
      <c r="M134" s="1"/>
      <c r="N134" s="1"/>
    </row>
    <row r="135" spans="1:14" s="4" customFormat="1" x14ac:dyDescent="0.3">
      <c r="A135" s="1"/>
      <c r="B135" s="5"/>
      <c r="E135" s="5"/>
      <c r="F135" s="1"/>
      <c r="G135" s="1"/>
      <c r="H135" s="1"/>
      <c r="L135" s="1"/>
      <c r="M135" s="1"/>
      <c r="N135" s="1"/>
    </row>
    <row r="136" spans="1:14" s="4" customFormat="1" x14ac:dyDescent="0.3">
      <c r="A136" s="1"/>
      <c r="B136" s="5"/>
      <c r="E136" s="5"/>
      <c r="F136" s="1"/>
      <c r="G136" s="1"/>
      <c r="H136" s="1"/>
      <c r="L136" s="1"/>
      <c r="M136" s="1"/>
      <c r="N136" s="1"/>
    </row>
    <row r="137" spans="1:14" s="4" customFormat="1" x14ac:dyDescent="0.3">
      <c r="A137" s="1"/>
      <c r="B137" s="5"/>
      <c r="E137" s="5"/>
      <c r="F137" s="1"/>
      <c r="G137" s="1"/>
      <c r="H137" s="1"/>
      <c r="L137" s="1"/>
      <c r="M137" s="1"/>
      <c r="N137" s="1"/>
    </row>
    <row r="138" spans="1:14" s="4" customFormat="1" x14ac:dyDescent="0.3">
      <c r="A138" s="1"/>
      <c r="B138" s="5"/>
      <c r="E138" s="5"/>
      <c r="F138" s="1"/>
      <c r="G138" s="1"/>
      <c r="H138" s="1"/>
      <c r="L138" s="1"/>
      <c r="M138" s="1"/>
      <c r="N138" s="1"/>
    </row>
    <row r="139" spans="1:14" s="4" customFormat="1" x14ac:dyDescent="0.3">
      <c r="A139" s="1"/>
      <c r="B139" s="5"/>
      <c r="E139" s="5"/>
      <c r="F139" s="1"/>
      <c r="G139" s="1"/>
      <c r="H139" s="1"/>
      <c r="L139" s="1"/>
      <c r="M139" s="1"/>
      <c r="N139" s="1"/>
    </row>
    <row r="140" spans="1:14" s="4" customFormat="1" x14ac:dyDescent="0.3">
      <c r="A140" s="1"/>
      <c r="B140" s="5"/>
      <c r="E140" s="5"/>
      <c r="F140" s="1"/>
      <c r="G140" s="1"/>
      <c r="H140" s="1"/>
      <c r="L140" s="1"/>
      <c r="M140" s="1"/>
      <c r="N140" s="1"/>
    </row>
    <row r="141" spans="1:14" s="4" customFormat="1" x14ac:dyDescent="0.3">
      <c r="A141" s="1"/>
      <c r="B141" s="5"/>
      <c r="E141" s="5"/>
      <c r="F141" s="1"/>
      <c r="G141" s="1"/>
      <c r="H141" s="1"/>
      <c r="L141" s="1"/>
      <c r="M141" s="1"/>
      <c r="N141" s="1"/>
    </row>
    <row r="142" spans="1:14" s="4" customFormat="1" x14ac:dyDescent="0.3">
      <c r="A142" s="1"/>
      <c r="B142" s="5"/>
      <c r="E142" s="5"/>
      <c r="F142" s="1"/>
      <c r="G142" s="1"/>
      <c r="H142" s="1"/>
      <c r="L142" s="1"/>
      <c r="M142" s="1"/>
      <c r="N142" s="1"/>
    </row>
    <row r="143" spans="1:14" s="4" customFormat="1" x14ac:dyDescent="0.3">
      <c r="A143" s="1"/>
      <c r="B143" s="5"/>
      <c r="E143" s="5"/>
      <c r="F143" s="1"/>
      <c r="G143" s="1"/>
      <c r="H143" s="1"/>
      <c r="L143" s="1"/>
      <c r="M143" s="1"/>
      <c r="N143" s="1"/>
    </row>
    <row r="144" spans="1:14" s="4" customFormat="1" x14ac:dyDescent="0.3">
      <c r="A144" s="1"/>
      <c r="B144" s="5"/>
      <c r="E144" s="5"/>
      <c r="F144" s="1"/>
      <c r="G144" s="1"/>
      <c r="H144" s="1"/>
      <c r="L144" s="1"/>
      <c r="M144" s="1"/>
      <c r="N144" s="1"/>
    </row>
    <row r="145" spans="1:14" s="4" customFormat="1" x14ac:dyDescent="0.3">
      <c r="A145" s="1"/>
      <c r="B145" s="5"/>
      <c r="E145" s="5"/>
      <c r="F145" s="1"/>
      <c r="G145" s="1"/>
      <c r="H145" s="1"/>
      <c r="L145" s="1"/>
      <c r="M145" s="1"/>
      <c r="N145" s="1"/>
    </row>
    <row r="146" spans="1:14" s="4" customFormat="1" x14ac:dyDescent="0.3">
      <c r="A146" s="1"/>
      <c r="B146" s="5"/>
      <c r="E146" s="5"/>
      <c r="F146" s="1"/>
      <c r="G146" s="1"/>
      <c r="H146" s="1"/>
      <c r="L146" s="1"/>
      <c r="M146" s="1"/>
      <c r="N146" s="1"/>
    </row>
    <row r="147" spans="1:14" s="4" customFormat="1" x14ac:dyDescent="0.3">
      <c r="A147" s="1"/>
      <c r="B147" s="5"/>
      <c r="E147" s="5"/>
      <c r="F147" s="1"/>
      <c r="G147" s="1"/>
      <c r="H147" s="1"/>
      <c r="L147" s="1"/>
      <c r="M147" s="1"/>
      <c r="N147" s="1"/>
    </row>
    <row r="148" spans="1:14" s="4" customFormat="1" x14ac:dyDescent="0.3">
      <c r="A148" s="1"/>
      <c r="B148" s="5"/>
      <c r="E148" s="5"/>
      <c r="F148" s="1"/>
      <c r="G148" s="1"/>
      <c r="H148" s="1"/>
      <c r="L148" s="1"/>
      <c r="M148" s="1"/>
      <c r="N148" s="1"/>
    </row>
    <row r="149" spans="1:14" s="4" customFormat="1" x14ac:dyDescent="0.3">
      <c r="A149" s="1"/>
      <c r="B149" s="5"/>
      <c r="E149" s="5"/>
      <c r="F149" s="1"/>
      <c r="G149" s="1"/>
      <c r="H149" s="1"/>
      <c r="L149" s="1"/>
      <c r="M149" s="1"/>
      <c r="N149" s="1"/>
    </row>
    <row r="150" spans="1:14" s="4" customFormat="1" x14ac:dyDescent="0.3">
      <c r="A150" s="1"/>
      <c r="B150" s="5"/>
      <c r="E150" s="5"/>
      <c r="F150" s="1"/>
      <c r="G150" s="1"/>
      <c r="H150" s="1"/>
      <c r="L150" s="1"/>
      <c r="M150" s="1"/>
      <c r="N150" s="1"/>
    </row>
    <row r="151" spans="1:14" s="4" customFormat="1" x14ac:dyDescent="0.3">
      <c r="A151" s="1"/>
      <c r="B151" s="5"/>
      <c r="E151" s="5"/>
      <c r="F151" s="1"/>
      <c r="G151" s="1"/>
      <c r="H151" s="1"/>
      <c r="L151" s="1"/>
      <c r="M151" s="1"/>
      <c r="N151" s="1"/>
    </row>
    <row r="152" spans="1:14" s="4" customFormat="1" x14ac:dyDescent="0.3">
      <c r="A152" s="1"/>
      <c r="B152" s="5"/>
      <c r="E152" s="5"/>
      <c r="F152" s="1"/>
      <c r="G152" s="1"/>
      <c r="H152" s="1"/>
      <c r="L152" s="1"/>
      <c r="M152" s="1"/>
      <c r="N152" s="1"/>
    </row>
    <row r="153" spans="1:14" s="4" customFormat="1" x14ac:dyDescent="0.3">
      <c r="A153" s="1"/>
      <c r="B153" s="5"/>
      <c r="E153" s="5"/>
      <c r="F153" s="1"/>
      <c r="G153" s="1"/>
      <c r="H153" s="1"/>
      <c r="L153" s="1"/>
      <c r="M153" s="1"/>
      <c r="N153" s="1"/>
    </row>
    <row r="154" spans="1:14" s="4" customFormat="1" x14ac:dyDescent="0.3">
      <c r="A154" s="1"/>
      <c r="B154" s="5"/>
      <c r="E154" s="5"/>
      <c r="F154" s="1"/>
      <c r="G154" s="1"/>
      <c r="H154" s="1"/>
      <c r="L154" s="1"/>
      <c r="M154" s="1"/>
      <c r="N154" s="1"/>
    </row>
    <row r="155" spans="1:14" s="4" customFormat="1" x14ac:dyDescent="0.3">
      <c r="A155" s="1"/>
      <c r="B155" s="5"/>
      <c r="E155" s="5"/>
      <c r="F155" s="1"/>
      <c r="G155" s="1"/>
      <c r="H155" s="1"/>
      <c r="L155" s="1"/>
      <c r="M155" s="1"/>
      <c r="N155" s="1"/>
    </row>
    <row r="156" spans="1:14" s="4" customFormat="1" x14ac:dyDescent="0.3">
      <c r="A156" s="1"/>
      <c r="B156" s="5"/>
      <c r="E156" s="5"/>
      <c r="F156" s="1"/>
      <c r="G156" s="1"/>
      <c r="H156" s="1"/>
      <c r="L156" s="1"/>
      <c r="M156" s="1"/>
      <c r="N156" s="1"/>
    </row>
    <row r="157" spans="1:14" s="4" customFormat="1" x14ac:dyDescent="0.3">
      <c r="A157" s="1"/>
      <c r="B157" s="5"/>
      <c r="E157" s="5"/>
      <c r="F157" s="1"/>
      <c r="G157" s="1"/>
      <c r="H157" s="1"/>
      <c r="L157" s="1"/>
      <c r="M157" s="1"/>
      <c r="N157" s="1"/>
    </row>
    <row r="158" spans="1:14" s="4" customFormat="1" x14ac:dyDescent="0.3">
      <c r="A158" s="1"/>
      <c r="B158" s="5"/>
      <c r="E158" s="5"/>
      <c r="F158" s="1"/>
      <c r="G158" s="1"/>
      <c r="H158" s="1"/>
      <c r="L158" s="1"/>
      <c r="M158" s="1"/>
      <c r="N158" s="1"/>
    </row>
    <row r="159" spans="1:14" s="4" customFormat="1" x14ac:dyDescent="0.3">
      <c r="A159" s="1"/>
      <c r="B159" s="5"/>
      <c r="E159" s="5"/>
      <c r="F159" s="1"/>
      <c r="G159" s="1"/>
      <c r="H159" s="1"/>
      <c r="L159" s="1"/>
      <c r="M159" s="1"/>
      <c r="N159" s="1"/>
    </row>
  </sheetData>
  <sortState xmlns:xlrd2="http://schemas.microsoft.com/office/spreadsheetml/2017/richdata2" ref="B12:K121">
    <sortCondition ref="C12:C121"/>
  </sortState>
  <mergeCells count="8">
    <mergeCell ref="B122:E122"/>
    <mergeCell ref="F121:K121"/>
    <mergeCell ref="F122:K122"/>
    <mergeCell ref="B7:K7"/>
    <mergeCell ref="B8:K8"/>
    <mergeCell ref="B9:K9"/>
    <mergeCell ref="B117:E117"/>
    <mergeCell ref="B121:E121"/>
  </mergeCells>
  <pageMargins left="0.56000000000000005" right="0" top="0.74803149606299213" bottom="0.43307086614173229" header="0.31496062992125984" footer="0.23622047244094491"/>
  <pageSetup scale="67" fitToHeight="0" orientation="landscape" r:id="rId1"/>
  <headerFooter>
    <oddFooter>Página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4" ma:contentTypeDescription="Create a new document." ma:contentTypeScope="" ma:versionID="818f4203a980863ce8737de2f13b86af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ab488c183850f136b4e4b02921e04397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86661a8-6b6f-41a5-9176-af896bd51a08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Props1.xml><?xml version="1.0" encoding="utf-8"?>
<ds:datastoreItem xmlns:ds="http://schemas.openxmlformats.org/officeDocument/2006/customXml" ds:itemID="{D5945DA0-32FA-4094-A02E-10AEEA5090AA}"/>
</file>

<file path=customXml/itemProps2.xml><?xml version="1.0" encoding="utf-8"?>
<ds:datastoreItem xmlns:ds="http://schemas.openxmlformats.org/officeDocument/2006/customXml" ds:itemID="{03C39882-B25C-4D24-B2A8-1A8B0AF64361}"/>
</file>

<file path=customXml/itemProps3.xml><?xml version="1.0" encoding="utf-8"?>
<ds:datastoreItem xmlns:ds="http://schemas.openxmlformats.org/officeDocument/2006/customXml" ds:itemID="{6EFDD506-551E-440D-8BB5-4F6C851687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 2024</vt:lpstr>
      <vt:lpstr>'AGOSTO 2024'!Área_de_impresión</vt:lpstr>
      <vt:lpstr>'AGOSTO 2024'!Títulos_a_imprimir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Rivera</dc:creator>
  <cp:lastModifiedBy>Melissa Cabrera</cp:lastModifiedBy>
  <cp:lastPrinted>2024-10-11T17:47:47Z</cp:lastPrinted>
  <dcterms:created xsi:type="dcterms:W3CDTF">2023-05-10T12:41:08Z</dcterms:created>
  <dcterms:modified xsi:type="dcterms:W3CDTF">2024-10-11T17:48:00Z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</Properties>
</file>