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7" r:id="rId2"/>
    <sheet name="P3 Presupuesto Ejecutado" sheetId="9" r:id="rId3"/>
  </sheets>
  <definedNames>
    <definedName name="_xlnm.Print_Area" localSheetId="1">'P2 Presupuesto Aprobado-Ejec'!$B$1:$Q$97</definedName>
    <definedName name="_xlnm.Print_Area" localSheetId="2">'P3 Presupuesto Ejecutado'!$B$1:$Q$109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9" l="1"/>
  <c r="C84" i="9"/>
  <c r="Q72" i="9"/>
  <c r="Q71" i="9"/>
  <c r="Q70" i="9"/>
  <c r="Q69" i="9"/>
  <c r="C69" i="9"/>
  <c r="Q68" i="9"/>
  <c r="Q67" i="9"/>
  <c r="H66" i="9"/>
  <c r="G66" i="9"/>
  <c r="F66" i="9"/>
  <c r="E66" i="9"/>
  <c r="Q66" i="9" s="1"/>
  <c r="D66" i="9"/>
  <c r="C66" i="9"/>
  <c r="Q65" i="9"/>
  <c r="Q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Q60" i="9"/>
  <c r="Q59" i="9"/>
  <c r="Q58" i="9"/>
  <c r="Q57" i="9"/>
  <c r="Q55" i="9"/>
  <c r="Q54" i="9"/>
  <c r="Q53" i="9"/>
  <c r="Q52" i="9"/>
  <c r="P51" i="9"/>
  <c r="O51" i="9"/>
  <c r="N51" i="9"/>
  <c r="M51" i="9"/>
  <c r="L51" i="9"/>
  <c r="K51" i="9"/>
  <c r="J51" i="9"/>
  <c r="I51" i="9"/>
  <c r="H51" i="9"/>
  <c r="G51" i="9"/>
  <c r="F51" i="9"/>
  <c r="E51" i="9"/>
  <c r="Q51" i="9" s="1"/>
  <c r="D51" i="9"/>
  <c r="C51" i="9"/>
  <c r="Q50" i="9"/>
  <c r="Q49" i="9"/>
  <c r="Q48" i="9"/>
  <c r="Q47" i="9"/>
  <c r="Q46" i="9"/>
  <c r="Q45" i="9"/>
  <c r="Q44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Q42" i="9"/>
  <c r="Q41" i="9"/>
  <c r="Q40" i="9"/>
  <c r="Q39" i="9"/>
  <c r="Q38" i="9"/>
  <c r="Q37" i="9"/>
  <c r="Q36" i="9"/>
  <c r="C36" i="9"/>
  <c r="C35" i="9" s="1"/>
  <c r="P35" i="9"/>
  <c r="O35" i="9"/>
  <c r="N35" i="9"/>
  <c r="M35" i="9"/>
  <c r="L35" i="9"/>
  <c r="K35" i="9"/>
  <c r="J35" i="9"/>
  <c r="I35" i="9"/>
  <c r="H35" i="9"/>
  <c r="Q35" i="9" s="1"/>
  <c r="G35" i="9"/>
  <c r="F35" i="9"/>
  <c r="E35" i="9"/>
  <c r="D35" i="9"/>
  <c r="Q34" i="9"/>
  <c r="Q33" i="9"/>
  <c r="Q32" i="9"/>
  <c r="Q30" i="9"/>
  <c r="Q29" i="9"/>
  <c r="Q28" i="9"/>
  <c r="Q27" i="9"/>
  <c r="Q26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Q24" i="9"/>
  <c r="Q23" i="9"/>
  <c r="C23" i="9"/>
  <c r="C15" i="9" s="1"/>
  <c r="Q22" i="9"/>
  <c r="Q21" i="9"/>
  <c r="Q20" i="9"/>
  <c r="Q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Q14" i="9"/>
  <c r="Q13" i="9"/>
  <c r="Q12" i="9"/>
  <c r="C12" i="9"/>
  <c r="Q11" i="9"/>
  <c r="Q10" i="9"/>
  <c r="P9" i="9"/>
  <c r="O9" i="9"/>
  <c r="N9" i="9"/>
  <c r="N8" i="9" s="1"/>
  <c r="M9" i="9"/>
  <c r="M8" i="9" s="1"/>
  <c r="L9" i="9"/>
  <c r="K9" i="9"/>
  <c r="J9" i="9"/>
  <c r="I9" i="9"/>
  <c r="H9" i="9"/>
  <c r="G9" i="9"/>
  <c r="F9" i="9"/>
  <c r="F8" i="9" s="1"/>
  <c r="E9" i="9"/>
  <c r="Q9" i="9" s="1"/>
  <c r="D9" i="9"/>
  <c r="C9" i="9"/>
  <c r="AD8" i="9"/>
  <c r="W8" i="9"/>
  <c r="X8" i="9" s="1"/>
  <c r="Q25" i="9" l="1"/>
  <c r="P73" i="9"/>
  <c r="P86" i="9" s="1"/>
  <c r="M73" i="9"/>
  <c r="M86" i="9" s="1"/>
  <c r="I73" i="9"/>
  <c r="I86" i="9" s="1"/>
  <c r="N73" i="9"/>
  <c r="N86" i="9" s="1"/>
  <c r="H73" i="9"/>
  <c r="H86" i="9" s="1"/>
  <c r="F73" i="9"/>
  <c r="F86" i="9" s="1"/>
  <c r="O8" i="9"/>
  <c r="H8" i="9"/>
  <c r="P8" i="9"/>
  <c r="Q15" i="9"/>
  <c r="J73" i="9"/>
  <c r="J86" i="9" s="1"/>
  <c r="G8" i="9"/>
  <c r="C8" i="9"/>
  <c r="C73" i="9" s="1"/>
  <c r="C86" i="9" s="1"/>
  <c r="K8" i="9"/>
  <c r="K73" i="9"/>
  <c r="K86" i="9" s="1"/>
  <c r="Q61" i="9"/>
  <c r="D8" i="9"/>
  <c r="D73" i="9" s="1"/>
  <c r="D86" i="9" s="1"/>
  <c r="L8" i="9"/>
  <c r="I8" i="9"/>
  <c r="L73" i="9"/>
  <c r="L86" i="9" s="1"/>
  <c r="Y8" i="9"/>
  <c r="Z8" i="9" s="1"/>
  <c r="AA8" i="9" s="1"/>
  <c r="AB8" i="9" s="1"/>
  <c r="E73" i="9"/>
  <c r="E86" i="9" s="1"/>
  <c r="E8" i="9"/>
  <c r="O73" i="9"/>
  <c r="O86" i="9" s="1"/>
  <c r="Q43" i="9"/>
  <c r="J8" i="9"/>
  <c r="G73" i="9"/>
  <c r="G86" i="9" s="1"/>
  <c r="C51" i="2"/>
  <c r="C61" i="2"/>
  <c r="C66" i="2"/>
  <c r="Q8" i="9" l="1"/>
  <c r="AC7" i="9"/>
  <c r="AD7" i="9" s="1"/>
  <c r="Q73" i="9"/>
  <c r="Q86" i="9" s="1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O8" i="7" s="1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G73" i="7" l="1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<sst xmlns="http://schemas.openxmlformats.org/spreadsheetml/2006/main" count="336" uniqueCount="133">
  <si>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</si>
  <si>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</si>
  <si>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</si>
  <si>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</si>
  <si>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</si>
  <si>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</si>
  <si>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</si>
  <si>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</si>
  <si>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</si>
  <si>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</si>
  <si>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</si>
  <si>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</si>
  <si>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</si>
  <si>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</si>
  <si>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</si>
  <si>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</si>
  <si>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</si>
  <si>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</si>
  <si>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</si>
  <si>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</si>
  <si>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</si>
  <si>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</si>
  <si>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</si>
  <si>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</si>
  <si>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</si>
  <si>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</si>
  <si>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</si>
  <si>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</si>
  <si>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</si>
  <si>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</si>
  <si>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</si>
  <si>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</si>
  <si>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</si>
  <si>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</si>
  <si>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</si>
  <si>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</si>
  <si>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</si>
  <si>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</si>
  <si>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</si>
  <si>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</si>
  <si>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</si>
  <si>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</si>
  <si>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</si>
  <si>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</si>
  <si>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</si>
  <si>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</si>
  <si>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</si>
  <si>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</si>
  <si>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</si>
  <si>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</si>
  <si>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</si>
  <si>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</si>
  <si>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</si>
  <si>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</si>
  <si>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</si>
  <si>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</si>
  <si>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</si>
  <si>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</si>
  <si>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</si>
  <si>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</si>
  <si>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</si>
  <si>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</si>
  <si>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</si>
  <si>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</si>
  <si>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</si>
  <si>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</si>
  <si>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</si>
  <si>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</si>
  <si>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</si>
  <si>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</si>
  <si>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</si>
  <si>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</si>
  <si>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</si>
  <si>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</si>
  <si>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</si>
  <si>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</si>
  <si>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</si>
  <si>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</si>
  <si>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</si>
  <si>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</si>
  <si>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</si>
  <si>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</si>
  <si>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</si>
  <si>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</si>
  <si>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</si>
  <si>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</si>
  <si>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</si>
  <si>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</si>
  <si>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</si>
  <si>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</si>
  <si>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</si>
  <si>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</si>
  <si>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</si>
  <si>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</si>
  <si>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</si>
  <si>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</si>
  <si>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</si>
  <si>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</si>
  <si>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</si>
  <si>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</si>
  <si>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</si>
  <si>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</si>
  <si>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</si>
  <si>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</si>
  <si>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</si>
  <si>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</si>
  <si>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</si>
  <si>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</si>
  <si>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</si>
  <si>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</si>
  <si>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</si>
  <si>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</si>
  <si>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</si>
  <si>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</si>
  <si>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</si>
  <si>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</si>
  <si>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</si>
  <si>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</si>
  <si>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</si>
  <si>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Fecha de registro: hasta el 4 de mayo  2022</t>
  </si>
  <si>
    <t>Fecha de imputación: hasta el 30 de abril de 2022</t>
  </si>
  <si>
    <t>Presupuesto Modificado Abril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</si>
  <si>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</si>
  <si>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</si>
  <si>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</si>
  <si>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</si>
  <si>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</si>
  <si>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</si>
  <si>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Fecha de registro: hasta el 06 de junio  2022</t>
  </si>
  <si>
    <t>Fecha de imputación: hasta el 31 de mayo de 2022</t>
  </si>
  <si>
    <t xml:space="preserve">           Melissa Cabrera</t>
  </si>
  <si>
    <t xml:space="preserve">          Directora Financera</t>
  </si>
  <si>
    <t>Presupuesto Modificado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</si>
</sst>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7</xdr:col>
      <xdr:colOff>533400</xdr:colOff>
      <xdr:row>0</xdr:row>
      <xdr:rowOff>133349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9601200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219075</xdr:colOff>
      <xdr:row>0</xdr:row>
      <xdr:rowOff>171449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1714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105</v>
      </c>
      <c r="B1" s="117"/>
      <c r="C1" s="117"/>
      <c r="E1" s="9" t="s">
        <v>38</v>
      </c>
    </row>
    <row r="2" spans="1:6" ht="18.75" x14ac:dyDescent="0.25">
      <c r="A2" s="117" t="s">
        <v>113</v>
      </c>
      <c r="B2" s="117"/>
      <c r="C2" s="117"/>
      <c r="E2" s="16" t="s">
        <v>100</v>
      </c>
    </row>
    <row r="3" spans="1:6" ht="18.75" x14ac:dyDescent="0.25">
      <c r="A3" s="117" t="s">
        <v>115</v>
      </c>
      <c r="B3" s="117"/>
      <c r="C3" s="117"/>
      <c r="E3" s="16" t="s">
        <v>101</v>
      </c>
    </row>
    <row r="4" spans="1:6" ht="18.75" x14ac:dyDescent="0.3">
      <c r="A4" s="118" t="s">
        <v>103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123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7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7">
        <f>SUM(B76:B83)</f>
        <v>0</v>
      </c>
      <c r="C84" s="107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8">
        <f>C73+C84</f>
        <v>0</v>
      </c>
    </row>
    <row r="87" spans="1:11" x14ac:dyDescent="0.25">
      <c r="A87" s="24" t="s">
        <v>127</v>
      </c>
      <c r="B87" s="19"/>
      <c r="D87" s="21"/>
    </row>
    <row r="88" spans="1:11" x14ac:dyDescent="0.25">
      <c r="A88" s="110" t="s">
        <v>124</v>
      </c>
      <c r="B88" s="19"/>
      <c r="D88" s="21"/>
    </row>
    <row r="89" spans="1:11" ht="30" x14ac:dyDescent="0.25">
      <c r="A89" s="111" t="s">
        <v>125</v>
      </c>
      <c r="B89" s="19"/>
      <c r="D89" s="21"/>
    </row>
    <row r="90" spans="1:11" ht="60" x14ac:dyDescent="0.25">
      <c r="A90" s="112" t="s">
        <v>126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3" t="s">
        <v>107</v>
      </c>
      <c r="C94" s="113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4" t="s">
        <v>109</v>
      </c>
      <c r="C95" s="114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5" t="s">
        <v>122</v>
      </c>
      <c r="B99" s="115"/>
      <c r="E99" s="22"/>
      <c r="F99" s="22"/>
      <c r="G99" s="22"/>
      <c r="H99" s="22"/>
      <c r="I99" s="22"/>
      <c r="J99" s="22"/>
    </row>
    <row r="100" spans="1:10" x14ac:dyDescent="0.25">
      <c r="A100" s="116" t="s">
        <v>110</v>
      </c>
      <c r="B100" s="116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86" activePane="bottomRight" state="frozen"/>
      <selection pane="topRight" activeCell="B1" sqref="B1"/>
      <selection pane="bottomLeft" activeCell="A7" sqref="A7"/>
      <selection pane="bottomRight" activeCell="F93" sqref="F93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9" width="11.5703125" bestFit="1" customWidth="1"/>
    <col min="10" max="10" width="6.140625" hidden="1" customWidth="1"/>
    <col min="11" max="11" width="5.4257812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3.710937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S1" s="9" t="s">
        <v>93</v>
      </c>
    </row>
    <row r="2" spans="2:30" ht="18.75" customHeight="1" x14ac:dyDescent="0.25">
      <c r="B2" s="117" t="s">
        <v>113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62"/>
      <c r="S2" s="16" t="s">
        <v>95</v>
      </c>
    </row>
    <row r="3" spans="2:30" ht="18.75" customHeight="1" x14ac:dyDescent="0.25">
      <c r="B3" s="117" t="s">
        <v>115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S3" s="16" t="s">
        <v>96</v>
      </c>
    </row>
    <row r="4" spans="2:30" ht="15.75" customHeight="1" x14ac:dyDescent="0.25">
      <c r="B4" s="118" t="s">
        <v>102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16" t="s">
        <v>94</v>
      </c>
    </row>
    <row r="5" spans="2:30" ht="18.75" customHeight="1" x14ac:dyDescent="0.25">
      <c r="B5" s="114" t="s">
        <v>36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16" t="s">
        <v>97</v>
      </c>
    </row>
    <row r="6" spans="2:30" ht="18.75" customHeight="1" x14ac:dyDescent="0.25">
      <c r="B6" s="61"/>
      <c r="C6" s="61"/>
      <c r="D6" s="61"/>
      <c r="E6" s="119" t="s">
        <v>116</v>
      </c>
      <c r="F6" s="120"/>
      <c r="G6" s="120"/>
      <c r="H6" s="120"/>
      <c r="I6" s="121"/>
      <c r="J6" s="61"/>
      <c r="K6" s="61"/>
      <c r="L6" s="61"/>
      <c r="M6" s="61"/>
      <c r="N6" s="61"/>
      <c r="O6" s="61"/>
      <c r="P6" s="61"/>
      <c r="Q6" s="61"/>
      <c r="S6" s="16"/>
    </row>
    <row r="7" spans="2:30" ht="78.75" x14ac:dyDescent="0.25">
      <c r="B7" s="13" t="s">
        <v>0</v>
      </c>
      <c r="C7" s="97" t="s">
        <v>37</v>
      </c>
      <c r="D7" s="97" t="s">
        <v>132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505810909.38999999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0</v>
      </c>
      <c r="K8" s="74">
        <f t="shared" ref="K8" si="5">K9+K15+K25+K35+K43+K51+K61+K66+K69</f>
        <v>0</v>
      </c>
      <c r="L8" s="74">
        <f t="shared" ref="L8" si="6">L9+L15+L25+L35+L43+L51+L61+L66+L69</f>
        <v>0</v>
      </c>
      <c r="M8" s="74">
        <f t="shared" ref="M8" si="7">M9+M15+M25+M35+M43+M51+M61+M66+M69</f>
        <v>0</v>
      </c>
      <c r="N8" s="74">
        <f t="shared" ref="N8" si="8">N9+N15+N25+N35+N43+N51+N61+N66+N69</f>
        <v>0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98223489.230000004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34">
        <f t="shared" si="14"/>
        <v>0</v>
      </c>
      <c r="K9" s="34">
        <f t="shared" si="14"/>
        <v>0</v>
      </c>
      <c r="L9" s="34">
        <f t="shared" si="14"/>
        <v>0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3">
        <f>E9+F9+G9+H9+I9+J9+K9+L9+M9+N9+O9+P9</f>
        <v>69941643.329999998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/>
      <c r="K10" s="37"/>
      <c r="L10" s="37"/>
      <c r="M10" s="37"/>
      <c r="N10" s="37"/>
      <c r="O10" s="37"/>
      <c r="P10" s="37"/>
      <c r="Q10" s="37">
        <f t="shared" ref="Q10:Q30" si="15">E10+F10+G10+H10+I10+J10+K10+L10+M10+N10+O10+P10</f>
        <v>50516532.969999999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/>
      <c r="K11" s="37"/>
      <c r="L11" s="37"/>
      <c r="M11" s="37"/>
      <c r="N11" s="37"/>
      <c r="O11" s="37"/>
      <c r="P11" s="37"/>
      <c r="Q11" s="38">
        <f t="shared" si="15"/>
        <v>10653317.15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37"/>
      <c r="K12" s="37"/>
      <c r="L12" s="37"/>
      <c r="M12" s="41"/>
      <c r="N12" s="40"/>
      <c r="O12" s="41"/>
      <c r="P12" s="37"/>
      <c r="Q12" s="38">
        <f t="shared" si="15"/>
        <v>1844700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/>
      <c r="K13" s="41"/>
      <c r="L13" s="41"/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/>
      <c r="K14" s="37"/>
      <c r="L14" s="37"/>
      <c r="M14" s="37"/>
      <c r="N14" s="37"/>
      <c r="O14" s="37"/>
      <c r="P14" s="37"/>
      <c r="Q14" s="60">
        <f t="shared" si="15"/>
        <v>6927093.209999999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146596689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34">
        <f t="shared" si="16"/>
        <v>8917457.1600000001</v>
      </c>
      <c r="J15" s="34">
        <f t="shared" si="16"/>
        <v>0</v>
      </c>
      <c r="K15" s="34">
        <f t="shared" si="16"/>
        <v>0</v>
      </c>
      <c r="L15" s="34">
        <f t="shared" si="16"/>
        <v>0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59">
        <f t="shared" si="15"/>
        <v>23159633.350000001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/>
      <c r="K16" s="37"/>
      <c r="L16" s="37"/>
      <c r="M16" s="37"/>
      <c r="N16" s="37"/>
      <c r="O16" s="37"/>
      <c r="P16" s="37"/>
      <c r="Q16" s="60">
        <f t="shared" si="15"/>
        <v>5685288.3100000005</v>
      </c>
    </row>
    <row r="17" spans="2:17" ht="30" x14ac:dyDescent="0.25">
      <c r="B17" s="91" t="s">
        <v>9</v>
      </c>
      <c r="C17" s="83">
        <v>7000000</v>
      </c>
      <c r="D17" s="83">
        <v>7000000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2150000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33750000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/>
      <c r="K20" s="37"/>
      <c r="L20" s="37"/>
      <c r="M20" s="37"/>
      <c r="N20" s="37"/>
      <c r="O20" s="37"/>
      <c r="P20" s="37"/>
      <c r="Q20" s="60">
        <f t="shared" si="15"/>
        <v>5979413.9400000004</v>
      </c>
    </row>
    <row r="21" spans="2:17" x14ac:dyDescent="0.25">
      <c r="B21" s="91" t="s">
        <v>13</v>
      </c>
      <c r="C21" s="83">
        <v>3500000</v>
      </c>
      <c r="D21" s="83">
        <v>4125000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/>
      <c r="K21" s="37"/>
      <c r="L21" s="37"/>
      <c r="M21" s="37"/>
      <c r="N21" s="37"/>
      <c r="O21" s="37"/>
      <c r="P21" s="37"/>
      <c r="Q21" s="60">
        <f t="shared" si="15"/>
        <v>2782936.23</v>
      </c>
    </row>
    <row r="22" spans="2:17" ht="60" x14ac:dyDescent="0.25">
      <c r="B22" s="91" t="s">
        <v>14</v>
      </c>
      <c r="C22" s="83">
        <v>4590368</v>
      </c>
      <c r="D22" s="83">
        <v>4590729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/>
      <c r="K22" s="40"/>
      <c r="L22" s="40"/>
      <c r="M22" s="40"/>
      <c r="N22" s="40"/>
      <c r="O22" s="37"/>
      <c r="P22" s="37"/>
      <c r="Q22" s="37">
        <f t="shared" si="15"/>
        <v>207821.22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67040960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/>
      <c r="K23" s="40"/>
      <c r="L23" s="40"/>
      <c r="M23" s="40"/>
      <c r="N23" s="40"/>
      <c r="O23" s="40"/>
      <c r="P23" s="40"/>
      <c r="Q23" s="48">
        <f t="shared" si="15"/>
        <v>7103022.9199999999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/>
      <c r="K24" s="40"/>
      <c r="L24" s="40"/>
      <c r="M24" s="40"/>
      <c r="N24" s="40"/>
      <c r="O24" s="40"/>
      <c r="P24" s="40"/>
      <c r="Q24" s="41">
        <f t="shared" si="15"/>
        <v>656960.99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22975000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0</v>
      </c>
      <c r="K25" s="84">
        <f t="shared" si="17"/>
        <v>0</v>
      </c>
      <c r="L25" s="84">
        <f t="shared" si="17"/>
        <v>0</v>
      </c>
      <c r="M25" s="84">
        <f t="shared" si="17"/>
        <v>0</v>
      </c>
      <c r="N25" s="84">
        <f t="shared" si="17"/>
        <v>0</v>
      </c>
      <c r="O25" s="84">
        <f t="shared" si="17"/>
        <v>0</v>
      </c>
      <c r="P25" s="84">
        <f t="shared" si="17"/>
        <v>0</v>
      </c>
      <c r="Q25" s="84">
        <f t="shared" si="15"/>
        <v>2569372.83</v>
      </c>
    </row>
    <row r="26" spans="2:17" ht="30" x14ac:dyDescent="0.25">
      <c r="B26" s="91" t="s">
        <v>17</v>
      </c>
      <c r="C26" s="83">
        <v>1650000</v>
      </c>
      <c r="D26" s="83">
        <v>575000</v>
      </c>
      <c r="E26" s="49">
        <v>0</v>
      </c>
      <c r="F26" s="49">
        <v>0</v>
      </c>
      <c r="G26" s="48">
        <v>55712.1</v>
      </c>
      <c r="H26" s="40">
        <v>22259.4</v>
      </c>
      <c r="I26" s="39">
        <v>25503.1</v>
      </c>
      <c r="J26" s="39"/>
      <c r="K26" s="39"/>
      <c r="L26" s="39"/>
      <c r="M26" s="39"/>
      <c r="N26" s="39"/>
      <c r="O26" s="37"/>
      <c r="P26" s="37"/>
      <c r="Q26" s="40">
        <f t="shared" si="15"/>
        <v>103474.6</v>
      </c>
    </row>
    <row r="27" spans="2:17" x14ac:dyDescent="0.25">
      <c r="B27" s="91" t="s">
        <v>18</v>
      </c>
      <c r="C27" s="83">
        <v>300000</v>
      </c>
      <c r="D27" s="83">
        <v>700000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15"/>
        <v>0</v>
      </c>
    </row>
    <row r="28" spans="2:17" ht="30" x14ac:dyDescent="0.25">
      <c r="B28" s="91" t="s">
        <v>19</v>
      </c>
      <c r="C28" s="83">
        <v>60000</v>
      </c>
      <c r="D28" s="83">
        <v>950000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5">
        <f t="shared" si="15"/>
        <v>33925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5">
        <f t="shared" si="15"/>
        <v>0</v>
      </c>
    </row>
    <row r="30" spans="2:17" ht="30" x14ac:dyDescent="0.25">
      <c r="B30" s="91" t="s">
        <v>21</v>
      </c>
      <c r="C30" s="83">
        <v>350000</v>
      </c>
      <c r="D30" s="83">
        <v>250000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f t="shared" si="15"/>
        <v>0</v>
      </c>
    </row>
    <row r="31" spans="2:17" ht="30" x14ac:dyDescent="0.25">
      <c r="B31" s="91" t="s">
        <v>22</v>
      </c>
      <c r="C31" s="85">
        <v>0</v>
      </c>
      <c r="D31" s="85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ref="Q32:Q55" si="18">E32+F32+G32+H32+I32+J32+K32+L32+M32+N32+O32+P32</f>
        <v>1529815.4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11300000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/>
      <c r="K34" s="29"/>
      <c r="L34" s="29"/>
      <c r="M34" s="29"/>
      <c r="N34" s="29"/>
      <c r="O34" s="29"/>
      <c r="P34" s="40"/>
      <c r="Q34" s="40">
        <f t="shared" si="18"/>
        <v>902157.83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1700000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0</v>
      </c>
      <c r="O35" s="84">
        <f t="shared" si="20"/>
        <v>0</v>
      </c>
      <c r="P35" s="84">
        <f t="shared" si="20"/>
        <v>0</v>
      </c>
      <c r="Q35" s="84">
        <f t="shared" si="18"/>
        <v>1326127.77</v>
      </c>
    </row>
    <row r="36" spans="2:17" ht="30" x14ac:dyDescent="0.25">
      <c r="B36" s="91" t="s">
        <v>26</v>
      </c>
      <c r="C36" s="83">
        <f>2000000+4000000</f>
        <v>6000000</v>
      </c>
      <c r="D36" s="49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32"/>
      <c r="K36" s="32"/>
      <c r="L36" s="32"/>
      <c r="M36" s="32"/>
      <c r="N36" s="32"/>
      <c r="O36" s="32"/>
      <c r="P36" s="29"/>
      <c r="Q36" s="41">
        <f t="shared" si="18"/>
        <v>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0"/>
      <c r="K37" s="40"/>
      <c r="L37" s="40"/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/>
      <c r="K38" s="41"/>
      <c r="L38" s="32"/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/>
      <c r="K39" s="41"/>
      <c r="L39" s="32"/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/>
      <c r="K40" s="41"/>
      <c r="L40" s="32"/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50"/>
      <c r="K41" s="41"/>
      <c r="L41" s="50"/>
      <c r="M41" s="41"/>
      <c r="N41" s="41"/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/>
      <c r="K42" s="32"/>
      <c r="L42" s="32"/>
      <c r="M42" s="32"/>
      <c r="N42" s="32"/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200000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3">
        <v>200000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/>
      <c r="K44" s="41"/>
      <c r="L44" s="32"/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/>
      <c r="K45" s="41"/>
      <c r="L45" s="32"/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/>
      <c r="K46" s="41"/>
      <c r="L46" s="32"/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32"/>
      <c r="K47" s="32"/>
      <c r="L47" s="32"/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32"/>
      <c r="K48" s="32"/>
      <c r="L48" s="32"/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32"/>
      <c r="K49" s="32"/>
      <c r="L49" s="32"/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32"/>
      <c r="K50" s="32"/>
      <c r="L50" s="32"/>
      <c r="M50" s="32"/>
      <c r="N50" s="32"/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119170949.39000002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0</v>
      </c>
      <c r="K51" s="84">
        <f t="shared" si="23"/>
        <v>0</v>
      </c>
      <c r="L51" s="84">
        <f t="shared" si="23"/>
        <v>0</v>
      </c>
      <c r="M51" s="84">
        <f t="shared" si="23"/>
        <v>0</v>
      </c>
      <c r="N51" s="84">
        <f t="shared" si="23"/>
        <v>0</v>
      </c>
      <c r="O51" s="84">
        <f t="shared" si="23"/>
        <v>0</v>
      </c>
      <c r="P51" s="84">
        <f t="shared" si="23"/>
        <v>0</v>
      </c>
      <c r="Q51" s="84">
        <f t="shared" si="18"/>
        <v>1226711.95</v>
      </c>
    </row>
    <row r="52" spans="2:19" x14ac:dyDescent="0.25">
      <c r="B52" s="91" t="s">
        <v>29</v>
      </c>
      <c r="C52" s="83">
        <v>24350000</v>
      </c>
      <c r="D52" s="83">
        <v>47460633.600000001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50"/>
      <c r="J52" s="50"/>
      <c r="K52" s="50"/>
      <c r="L52" s="50"/>
      <c r="M52" s="50"/>
      <c r="N52" s="50"/>
      <c r="O52" s="50"/>
      <c r="P52" s="50"/>
      <c r="Q52" s="50">
        <f t="shared" si="18"/>
        <v>1086427.6499999999</v>
      </c>
    </row>
    <row r="53" spans="2:19" ht="30" x14ac:dyDescent="0.25">
      <c r="B53" s="91" t="s">
        <v>30</v>
      </c>
      <c r="C53" s="85">
        <v>0</v>
      </c>
      <c r="D53" s="83">
        <v>500000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32"/>
      <c r="K53" s="32"/>
      <c r="L53" s="32"/>
      <c r="M53" s="32"/>
      <c r="N53" s="32"/>
      <c r="O53" s="39"/>
      <c r="P53" s="32"/>
      <c r="Q53" s="83">
        <f t="shared" si="18"/>
        <v>140284.29999999999</v>
      </c>
    </row>
    <row r="54" spans="2:19" ht="30" x14ac:dyDescent="0.25">
      <c r="B54" s="91" t="s">
        <v>31</v>
      </c>
      <c r="C54" s="85">
        <v>0</v>
      </c>
      <c r="D54" s="49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32"/>
      <c r="K54" s="32"/>
      <c r="L54" s="32"/>
      <c r="M54" s="29"/>
      <c r="N54" s="32"/>
      <c r="O54" s="32"/>
      <c r="P54" s="32"/>
      <c r="Q54" s="32">
        <f t="shared" si="18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29"/>
      <c r="K55" s="32"/>
      <c r="L55" s="32"/>
      <c r="M55" s="32"/>
      <c r="N55" s="32"/>
      <c r="O55" s="32"/>
      <c r="P55" s="32"/>
      <c r="Q55" s="32">
        <f t="shared" si="18"/>
        <v>0</v>
      </c>
      <c r="S55" s="84"/>
    </row>
    <row r="56" spans="2:19" ht="30" x14ac:dyDescent="0.25">
      <c r="B56" s="91" t="s">
        <v>33</v>
      </c>
      <c r="C56" s="85">
        <v>0</v>
      </c>
      <c r="D56" s="83">
        <v>3500000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32"/>
      <c r="K56" s="32"/>
      <c r="L56" s="32"/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49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32"/>
      <c r="K57" s="32"/>
      <c r="L57" s="32"/>
      <c r="M57" s="32"/>
      <c r="N57" s="32"/>
      <c r="O57" s="32"/>
      <c r="P57" s="32"/>
      <c r="Q57" s="32">
        <f t="shared" ref="Q57:Q72" si="24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32"/>
      <c r="K58" s="32"/>
      <c r="L58" s="32"/>
      <c r="M58" s="32"/>
      <c r="N58" s="32"/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32"/>
      <c r="K59" s="32"/>
      <c r="L59" s="32"/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67710315.790000007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32"/>
      <c r="K60" s="32"/>
      <c r="L60" s="32"/>
      <c r="M60" s="32"/>
      <c r="N60" s="32"/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64">
        <f>D62+D63+D65+D64</f>
        <v>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1" t="s">
        <v>59</v>
      </c>
      <c r="C62" s="85">
        <v>0</v>
      </c>
      <c r="D62" s="49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24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32"/>
      <c r="K67" s="32"/>
      <c r="L67" s="32"/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32"/>
      <c r="K68" s="32"/>
      <c r="L68" s="32"/>
      <c r="M68" s="32"/>
      <c r="N68" s="32"/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32"/>
      <c r="K69" s="32"/>
      <c r="L69" s="32"/>
      <c r="M69" s="32"/>
      <c r="N69" s="32"/>
      <c r="O69" s="32"/>
      <c r="P69" s="32"/>
      <c r="Q69" s="32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32"/>
      <c r="K70" s="32"/>
      <c r="L70" s="32"/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32"/>
      <c r="K71" s="32"/>
      <c r="L71" s="32"/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32"/>
      <c r="K72" s="32"/>
      <c r="L72" s="32"/>
      <c r="M72" s="32"/>
      <c r="N72" s="32"/>
      <c r="O72" s="32"/>
      <c r="P72" s="32"/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505810909.38999999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0</v>
      </c>
      <c r="K73" s="31">
        <f t="shared" si="30"/>
        <v>0</v>
      </c>
      <c r="L73" s="31">
        <f t="shared" si="30"/>
        <v>0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98223489.230000004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505810909.38999999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15">
        <f t="shared" si="32"/>
        <v>0</v>
      </c>
      <c r="K86" s="15">
        <f t="shared" si="32"/>
        <v>0</v>
      </c>
      <c r="L86" s="15">
        <f t="shared" ref="L86:N86" si="33">L73+L84</f>
        <v>0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1">
        <f>Q73+Q84</f>
        <v>98223489.230000004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119</v>
      </c>
      <c r="C88" s="19"/>
      <c r="D88" s="42"/>
      <c r="E88" s="19"/>
      <c r="G88" s="42"/>
      <c r="H88" s="42"/>
      <c r="I88" s="42"/>
      <c r="J88" s="21"/>
      <c r="N88" s="51"/>
      <c r="O88" s="42"/>
      <c r="P88" s="53"/>
    </row>
    <row r="89" spans="2:17" x14ac:dyDescent="0.25">
      <c r="B89" t="s">
        <v>120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D94" s="24" t="s">
        <v>111</v>
      </c>
      <c r="E94" s="24"/>
      <c r="F94" s="80"/>
      <c r="G94" s="21"/>
      <c r="H94" s="24" t="s">
        <v>111</v>
      </c>
      <c r="N94" s="23"/>
      <c r="O94" s="23"/>
    </row>
    <row r="95" spans="2:17" x14ac:dyDescent="0.25">
      <c r="B95" s="100" t="s">
        <v>106</v>
      </c>
      <c r="C95" s="47"/>
      <c r="D95" s="101" t="s">
        <v>130</v>
      </c>
      <c r="E95" s="47"/>
      <c r="F95" s="102"/>
      <c r="G95" s="47"/>
      <c r="H95" s="102" t="s">
        <v>118</v>
      </c>
      <c r="I95" s="47"/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D96" s="63" t="s">
        <v>131</v>
      </c>
      <c r="H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E6:I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40"/>
  <sheetViews>
    <sheetView showGridLines="0" zoomScaleNormal="100" workbookViewId="0">
      <pane xSplit="2" ySplit="7" topLeftCell="E8" activePane="bottomRight" state="frozen"/>
      <selection pane="topRight" activeCell="B1" sqref="B1"/>
      <selection pane="bottomLeft" activeCell="A7" sqref="A7"/>
      <selection pane="bottomRight" activeCell="A105" sqref="A105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hidden="1" customWidth="1"/>
    <col min="4" max="4" width="19" hidden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9" width="15.140625" customWidth="1"/>
    <col min="10" max="16" width="13.28515625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S1" s="9" t="s">
        <v>93</v>
      </c>
    </row>
    <row r="2" spans="2:30" ht="18.75" customHeight="1" x14ac:dyDescent="0.25">
      <c r="B2" s="117" t="s">
        <v>113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62"/>
      <c r="S2" s="16" t="s">
        <v>95</v>
      </c>
    </row>
    <row r="3" spans="2:30" ht="18.75" customHeight="1" x14ac:dyDescent="0.25">
      <c r="B3" s="117" t="s">
        <v>115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S3" s="16" t="s">
        <v>96</v>
      </c>
    </row>
    <row r="4" spans="2:30" ht="15.75" customHeight="1" x14ac:dyDescent="0.25">
      <c r="B4" s="118" t="s">
        <v>102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S4" s="16" t="s">
        <v>94</v>
      </c>
    </row>
    <row r="5" spans="2:30" ht="18.75" customHeight="1" x14ac:dyDescent="0.25">
      <c r="B5" s="114" t="s">
        <v>36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16" t="s">
        <v>97</v>
      </c>
    </row>
    <row r="6" spans="2:30" ht="18.75" customHeight="1" x14ac:dyDescent="0.25">
      <c r="B6" s="104"/>
      <c r="C6" s="104"/>
      <c r="D6" s="104"/>
      <c r="E6" s="122"/>
      <c r="F6" s="122"/>
      <c r="G6" s="122"/>
      <c r="H6" s="122"/>
      <c r="I6" s="122"/>
      <c r="J6" s="104"/>
      <c r="K6" s="104"/>
      <c r="L6" s="104"/>
      <c r="M6" s="104"/>
      <c r="N6" s="104"/>
      <c r="O6" s="104"/>
      <c r="P6" s="104"/>
      <c r="Q6" s="104"/>
      <c r="S6" s="16"/>
    </row>
    <row r="7" spans="2:30" ht="78.75" x14ac:dyDescent="0.25">
      <c r="B7" s="13" t="s">
        <v>0</v>
      </c>
      <c r="C7" s="97" t="s">
        <v>37</v>
      </c>
      <c r="D7" s="97" t="s">
        <v>121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505610909.38999999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0</v>
      </c>
      <c r="K8" s="74">
        <f t="shared" si="0"/>
        <v>0</v>
      </c>
      <c r="L8" s="74">
        <f t="shared" si="0"/>
        <v>0</v>
      </c>
      <c r="M8" s="74">
        <f t="shared" si="0"/>
        <v>0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98223489.230000004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34">
        <f t="shared" si="2"/>
        <v>0</v>
      </c>
      <c r="K9" s="34">
        <f t="shared" si="2"/>
        <v>0</v>
      </c>
      <c r="L9" s="34">
        <f t="shared" si="2"/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73">
        <f>E9+F9+G9+H9+I9+J9+K9+L9+M9+N9+O9+P9</f>
        <v>69941643.329999998</v>
      </c>
      <c r="U9" s="20"/>
    </row>
    <row r="10" spans="2:30" x14ac:dyDescent="0.25">
      <c r="B10" s="91" t="s">
        <v>3</v>
      </c>
      <c r="C10" s="83">
        <v>55395250</v>
      </c>
      <c r="D10" s="83">
        <v>160389750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/>
      <c r="K10" s="37"/>
      <c r="L10" s="37"/>
      <c r="M10" s="37"/>
      <c r="N10" s="37"/>
      <c r="O10" s="37"/>
      <c r="P10" s="37"/>
      <c r="Q10" s="37">
        <f t="shared" ref="Q10:Q30" si="3">E10+F10+G10+H10+I10+J10+K10+L10+M10+N10+O10+P10</f>
        <v>50516532.969999999</v>
      </c>
    </row>
    <row r="11" spans="2:30" x14ac:dyDescent="0.25">
      <c r="B11" s="91" t="s">
        <v>4</v>
      </c>
      <c r="C11" s="83">
        <v>2191000</v>
      </c>
      <c r="D11" s="83">
        <v>23579000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/>
      <c r="K11" s="37"/>
      <c r="L11" s="37"/>
      <c r="M11" s="37"/>
      <c r="N11" s="37"/>
      <c r="O11" s="37"/>
      <c r="P11" s="37"/>
      <c r="Q11" s="38">
        <f t="shared" si="3"/>
        <v>10653317.15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37"/>
      <c r="K12" s="37"/>
      <c r="L12" s="37"/>
      <c r="M12" s="41"/>
      <c r="N12" s="40"/>
      <c r="O12" s="41"/>
      <c r="P12" s="37"/>
      <c r="Q12" s="38">
        <f t="shared" si="3"/>
        <v>1844700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/>
      <c r="K13" s="41"/>
      <c r="L13" s="41"/>
      <c r="M13" s="41"/>
      <c r="N13" s="41"/>
      <c r="O13" s="41"/>
      <c r="P13" s="41"/>
      <c r="Q13" s="32">
        <f t="shared" si="3"/>
        <v>0</v>
      </c>
    </row>
    <row r="14" spans="2:30" ht="30" x14ac:dyDescent="0.25">
      <c r="B14" s="91" t="s">
        <v>6</v>
      </c>
      <c r="C14" s="83">
        <v>10510926</v>
      </c>
      <c r="D14" s="83">
        <v>20600000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/>
      <c r="K14" s="37"/>
      <c r="L14" s="37"/>
      <c r="M14" s="37"/>
      <c r="N14" s="37"/>
      <c r="O14" s="37"/>
      <c r="P14" s="37"/>
      <c r="Q14" s="60">
        <f t="shared" si="3"/>
        <v>6927093.209999999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146596689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34">
        <f t="shared" si="4"/>
        <v>8917457.1600000001</v>
      </c>
      <c r="J15" s="34">
        <f t="shared" si="4"/>
        <v>0</v>
      </c>
      <c r="K15" s="34">
        <f t="shared" si="4"/>
        <v>0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59">
        <f t="shared" si="3"/>
        <v>23159633.350000001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/>
      <c r="K16" s="37"/>
      <c r="L16" s="37"/>
      <c r="M16" s="37"/>
      <c r="N16" s="37"/>
      <c r="O16" s="37"/>
      <c r="P16" s="37"/>
      <c r="Q16" s="60">
        <f t="shared" si="3"/>
        <v>5685288.3100000005</v>
      </c>
    </row>
    <row r="17" spans="2:17" ht="30" x14ac:dyDescent="0.25">
      <c r="B17" s="91" t="s">
        <v>9</v>
      </c>
      <c r="C17" s="83">
        <v>7000000</v>
      </c>
      <c r="D17" s="83">
        <v>7000000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2150000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33750000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/>
      <c r="K20" s="37"/>
      <c r="L20" s="37"/>
      <c r="M20" s="37"/>
      <c r="N20" s="37"/>
      <c r="O20" s="37"/>
      <c r="P20" s="37"/>
      <c r="Q20" s="60">
        <f t="shared" si="3"/>
        <v>5979413.9400000004</v>
      </c>
    </row>
    <row r="21" spans="2:17" x14ac:dyDescent="0.25">
      <c r="B21" s="91" t="s">
        <v>13</v>
      </c>
      <c r="C21" s="83">
        <v>3500000</v>
      </c>
      <c r="D21" s="83">
        <v>4125000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/>
      <c r="K21" s="37"/>
      <c r="L21" s="37"/>
      <c r="M21" s="37"/>
      <c r="N21" s="37"/>
      <c r="O21" s="37"/>
      <c r="P21" s="37"/>
      <c r="Q21" s="60">
        <f t="shared" si="3"/>
        <v>2782936.23</v>
      </c>
    </row>
    <row r="22" spans="2:17" ht="60" x14ac:dyDescent="0.25">
      <c r="B22" s="91" t="s">
        <v>14</v>
      </c>
      <c r="C22" s="83">
        <v>4590368</v>
      </c>
      <c r="D22" s="83">
        <v>4590729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/>
      <c r="K22" s="40"/>
      <c r="L22" s="40"/>
      <c r="M22" s="40"/>
      <c r="N22" s="40"/>
      <c r="O22" s="37"/>
      <c r="P22" s="37"/>
      <c r="Q22" s="37">
        <f t="shared" si="3"/>
        <v>207821.22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67040960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/>
      <c r="K23" s="40"/>
      <c r="L23" s="40"/>
      <c r="M23" s="40"/>
      <c r="N23" s="40"/>
      <c r="O23" s="40"/>
      <c r="P23" s="40"/>
      <c r="Q23" s="48">
        <f t="shared" si="3"/>
        <v>7103022.9199999999</v>
      </c>
    </row>
    <row r="24" spans="2:17" ht="30" x14ac:dyDescent="0.25">
      <c r="B24" s="91" t="s">
        <v>40</v>
      </c>
      <c r="C24" s="83">
        <v>336000</v>
      </c>
      <c r="D24" s="83">
        <v>8400000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/>
      <c r="K24" s="40"/>
      <c r="L24" s="40"/>
      <c r="M24" s="40"/>
      <c r="N24" s="40"/>
      <c r="O24" s="40"/>
      <c r="P24" s="40"/>
      <c r="Q24" s="41">
        <f t="shared" si="3"/>
        <v>656960.99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22975000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0</v>
      </c>
      <c r="K25" s="84">
        <f t="shared" si="5"/>
        <v>0</v>
      </c>
      <c r="L25" s="84">
        <f t="shared" si="5"/>
        <v>0</v>
      </c>
      <c r="M25" s="84">
        <f t="shared" si="5"/>
        <v>0</v>
      </c>
      <c r="N25" s="84">
        <f t="shared" si="5"/>
        <v>0</v>
      </c>
      <c r="O25" s="84">
        <f t="shared" si="5"/>
        <v>0</v>
      </c>
      <c r="P25" s="84">
        <f t="shared" si="5"/>
        <v>0</v>
      </c>
      <c r="Q25" s="84">
        <f t="shared" si="3"/>
        <v>2569372.83</v>
      </c>
    </row>
    <row r="26" spans="2:17" ht="30" x14ac:dyDescent="0.25">
      <c r="B26" s="91" t="s">
        <v>17</v>
      </c>
      <c r="C26" s="83">
        <v>1650000</v>
      </c>
      <c r="D26" s="83">
        <v>575000</v>
      </c>
      <c r="E26" s="49">
        <v>0</v>
      </c>
      <c r="F26" s="49">
        <v>0</v>
      </c>
      <c r="G26" s="48">
        <v>55712.1</v>
      </c>
      <c r="H26" s="40">
        <v>22259.4</v>
      </c>
      <c r="I26" s="39">
        <v>25503.1</v>
      </c>
      <c r="J26" s="39"/>
      <c r="K26" s="39"/>
      <c r="L26" s="39"/>
      <c r="M26" s="39"/>
      <c r="N26" s="39"/>
      <c r="O26" s="37"/>
      <c r="P26" s="37"/>
      <c r="Q26" s="40">
        <f t="shared" si="3"/>
        <v>103474.6</v>
      </c>
    </row>
    <row r="27" spans="2:17" x14ac:dyDescent="0.25">
      <c r="B27" s="91" t="s">
        <v>18</v>
      </c>
      <c r="C27" s="83">
        <v>300000</v>
      </c>
      <c r="D27" s="83">
        <v>700000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5">
        <f t="shared" si="3"/>
        <v>0</v>
      </c>
    </row>
    <row r="28" spans="2:17" ht="30" x14ac:dyDescent="0.25">
      <c r="B28" s="91" t="s">
        <v>19</v>
      </c>
      <c r="C28" s="83">
        <v>60000</v>
      </c>
      <c r="D28" s="83">
        <v>950000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5">
        <f t="shared" si="3"/>
        <v>33925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5">
        <f t="shared" si="3"/>
        <v>0</v>
      </c>
    </row>
    <row r="30" spans="2:17" ht="30" x14ac:dyDescent="0.25">
      <c r="B30" s="91" t="s">
        <v>21</v>
      </c>
      <c r="C30" s="83">
        <v>350000</v>
      </c>
      <c r="D30" s="83">
        <v>250000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f t="shared" si="3"/>
        <v>0</v>
      </c>
    </row>
    <row r="31" spans="2:17" ht="30" x14ac:dyDescent="0.25">
      <c r="B31" s="91" t="s">
        <v>22</v>
      </c>
      <c r="C31" s="85">
        <v>0</v>
      </c>
      <c r="D31" s="85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9100000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ref="Q32:Q55" si="6">E32+F32+G32+H32+I32+J32+K32+L32+M32+N32+O32+P32</f>
        <v>1529815.4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11300000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/>
      <c r="K34" s="29"/>
      <c r="L34" s="29"/>
      <c r="M34" s="29"/>
      <c r="N34" s="29"/>
      <c r="O34" s="29"/>
      <c r="P34" s="40"/>
      <c r="Q34" s="40">
        <f t="shared" si="6"/>
        <v>902157.83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1700000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0</v>
      </c>
      <c r="L35" s="84">
        <f t="shared" si="7"/>
        <v>0</v>
      </c>
      <c r="M35" s="84">
        <f t="shared" si="7"/>
        <v>0</v>
      </c>
      <c r="N35" s="84">
        <f t="shared" si="7"/>
        <v>0</v>
      </c>
      <c r="O35" s="84">
        <f t="shared" si="7"/>
        <v>0</v>
      </c>
      <c r="P35" s="84">
        <f t="shared" si="7"/>
        <v>0</v>
      </c>
      <c r="Q35" s="84">
        <f t="shared" si="6"/>
        <v>1326127.77</v>
      </c>
    </row>
    <row r="36" spans="2:17" ht="30" x14ac:dyDescent="0.25">
      <c r="B36" s="91" t="s">
        <v>26</v>
      </c>
      <c r="C36" s="83">
        <f>2000000+4000000</f>
        <v>6000000</v>
      </c>
      <c r="D36" s="49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32"/>
      <c r="K36" s="32"/>
      <c r="L36" s="32"/>
      <c r="M36" s="32"/>
      <c r="N36" s="32"/>
      <c r="O36" s="32"/>
      <c r="P36" s="29"/>
      <c r="Q36" s="41">
        <f t="shared" si="6"/>
        <v>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0"/>
      <c r="K37" s="40"/>
      <c r="L37" s="40"/>
      <c r="M37" s="32"/>
      <c r="N37" s="40"/>
      <c r="O37" s="40"/>
      <c r="P37" s="40"/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/>
      <c r="K38" s="41"/>
      <c r="L38" s="32"/>
      <c r="M38" s="32"/>
      <c r="N38" s="32"/>
      <c r="O38" s="32"/>
      <c r="P38" s="32"/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/>
      <c r="K39" s="41"/>
      <c r="L39" s="32"/>
      <c r="M39" s="32"/>
      <c r="N39" s="32"/>
      <c r="O39" s="32"/>
      <c r="P39" s="32"/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/>
      <c r="K40" s="41"/>
      <c r="L40" s="32"/>
      <c r="M40" s="32"/>
      <c r="N40" s="32"/>
      <c r="O40" s="32"/>
      <c r="P40" s="32"/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50"/>
      <c r="K41" s="41"/>
      <c r="L41" s="50"/>
      <c r="M41" s="41"/>
      <c r="N41" s="41"/>
      <c r="O41" s="41"/>
      <c r="P41" s="41"/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/>
      <c r="K42" s="32"/>
      <c r="L42" s="32"/>
      <c r="M42" s="32"/>
      <c r="N42" s="32"/>
      <c r="O42" s="32"/>
      <c r="P42" s="32"/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49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/>
      <c r="K44" s="41"/>
      <c r="L44" s="32"/>
      <c r="M44" s="32"/>
      <c r="N44" s="32"/>
      <c r="O44" s="32"/>
      <c r="P44" s="32"/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/>
      <c r="K45" s="41"/>
      <c r="L45" s="32"/>
      <c r="M45" s="32"/>
      <c r="N45" s="32"/>
      <c r="O45" s="32"/>
      <c r="P45" s="32"/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/>
      <c r="K46" s="41"/>
      <c r="L46" s="32"/>
      <c r="M46" s="32"/>
      <c r="N46" s="32"/>
      <c r="O46" s="32"/>
      <c r="P46" s="32"/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32"/>
      <c r="K47" s="32"/>
      <c r="L47" s="32"/>
      <c r="M47" s="32"/>
      <c r="N47" s="32"/>
      <c r="O47" s="32"/>
      <c r="P47" s="32"/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32"/>
      <c r="K48" s="32"/>
      <c r="L48" s="32"/>
      <c r="M48" s="32"/>
      <c r="N48" s="32"/>
      <c r="O48" s="32"/>
      <c r="P48" s="32"/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32"/>
      <c r="K49" s="32"/>
      <c r="L49" s="32"/>
      <c r="M49" s="32"/>
      <c r="N49" s="32"/>
      <c r="O49" s="32"/>
      <c r="P49" s="32"/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32"/>
      <c r="K50" s="32"/>
      <c r="L50" s="32"/>
      <c r="M50" s="32"/>
      <c r="N50" s="32"/>
      <c r="O50" s="32"/>
      <c r="P50" s="32"/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119170949.39000002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0</v>
      </c>
      <c r="K51" s="84">
        <f t="shared" si="9"/>
        <v>0</v>
      </c>
      <c r="L51" s="84">
        <f t="shared" si="9"/>
        <v>0</v>
      </c>
      <c r="M51" s="84">
        <f t="shared" si="9"/>
        <v>0</v>
      </c>
      <c r="N51" s="84">
        <f t="shared" si="9"/>
        <v>0</v>
      </c>
      <c r="O51" s="84">
        <f t="shared" si="9"/>
        <v>0</v>
      </c>
      <c r="P51" s="84">
        <f t="shared" si="9"/>
        <v>0</v>
      </c>
      <c r="Q51" s="84">
        <f t="shared" si="6"/>
        <v>1226711.95</v>
      </c>
    </row>
    <row r="52" spans="2:19" x14ac:dyDescent="0.25">
      <c r="B52" s="91" t="s">
        <v>29</v>
      </c>
      <c r="C52" s="83">
        <v>24350000</v>
      </c>
      <c r="D52" s="83">
        <v>47460633.600000001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50"/>
      <c r="J52" s="50"/>
      <c r="K52" s="50"/>
      <c r="L52" s="50"/>
      <c r="M52" s="50"/>
      <c r="N52" s="50"/>
      <c r="O52" s="50"/>
      <c r="P52" s="50"/>
      <c r="Q52" s="50">
        <f t="shared" si="6"/>
        <v>1086427.6499999999</v>
      </c>
    </row>
    <row r="53" spans="2:19" ht="30" x14ac:dyDescent="0.25">
      <c r="B53" s="91" t="s">
        <v>30</v>
      </c>
      <c r="C53" s="85">
        <v>0</v>
      </c>
      <c r="D53" s="83">
        <v>500000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32"/>
      <c r="K53" s="32"/>
      <c r="L53" s="32"/>
      <c r="M53" s="32"/>
      <c r="N53" s="32"/>
      <c r="O53" s="39"/>
      <c r="P53" s="32"/>
      <c r="Q53" s="83">
        <f t="shared" si="6"/>
        <v>140284.29999999999</v>
      </c>
    </row>
    <row r="54" spans="2:19" ht="30" x14ac:dyDescent="0.25">
      <c r="B54" s="91" t="s">
        <v>31</v>
      </c>
      <c r="C54" s="85">
        <v>0</v>
      </c>
      <c r="D54" s="49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32"/>
      <c r="K54" s="32"/>
      <c r="L54" s="32"/>
      <c r="M54" s="29"/>
      <c r="N54" s="32"/>
      <c r="O54" s="32"/>
      <c r="P54" s="32"/>
      <c r="Q54" s="32">
        <f t="shared" si="6"/>
        <v>0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29"/>
      <c r="K55" s="32"/>
      <c r="L55" s="32"/>
      <c r="M55" s="32"/>
      <c r="N55" s="32"/>
      <c r="O55" s="32"/>
      <c r="P55" s="32"/>
      <c r="Q55" s="32">
        <f t="shared" si="6"/>
        <v>0</v>
      </c>
      <c r="S55" s="84"/>
    </row>
    <row r="56" spans="2:19" ht="30" x14ac:dyDescent="0.25">
      <c r="B56" s="91" t="s">
        <v>33</v>
      </c>
      <c r="C56" s="85">
        <v>0</v>
      </c>
      <c r="D56" s="83">
        <v>3500000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32"/>
      <c r="K56" s="32"/>
      <c r="L56" s="32"/>
      <c r="M56" s="32"/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49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32"/>
      <c r="K57" s="32"/>
      <c r="L57" s="32"/>
      <c r="M57" s="32"/>
      <c r="N57" s="32"/>
      <c r="O57" s="32"/>
      <c r="P57" s="32"/>
      <c r="Q57" s="32">
        <f t="shared" ref="Q57:Q72" si="10">E57+F57+G57+H57+I57+J57+K57+L57+M57+N57+O57+P57</f>
        <v>0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32"/>
      <c r="K58" s="32"/>
      <c r="L58" s="32"/>
      <c r="M58" s="32"/>
      <c r="N58" s="32"/>
      <c r="O58" s="32"/>
      <c r="P58" s="32"/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32"/>
      <c r="K59" s="32"/>
      <c r="L59" s="32"/>
      <c r="M59" s="32"/>
      <c r="N59" s="32"/>
      <c r="O59" s="32"/>
      <c r="P59" s="32"/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67710315.790000007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32"/>
      <c r="K60" s="32"/>
      <c r="L60" s="32"/>
      <c r="M60" s="32"/>
      <c r="N60" s="32"/>
      <c r="O60" s="52"/>
      <c r="P60" s="52"/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64">
        <f>D62+D63+D65+D64</f>
        <v>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0</v>
      </c>
      <c r="N61" s="34">
        <f t="shared" si="11"/>
        <v>0</v>
      </c>
      <c r="O61" s="34">
        <f t="shared" si="11"/>
        <v>0</v>
      </c>
      <c r="P61" s="34">
        <f t="shared" si="11"/>
        <v>0</v>
      </c>
      <c r="Q61" s="34">
        <f t="shared" si="10"/>
        <v>0</v>
      </c>
    </row>
    <row r="62" spans="2:19" x14ac:dyDescent="0.25">
      <c r="B62" s="91" t="s">
        <v>59</v>
      </c>
      <c r="C62" s="85">
        <v>0</v>
      </c>
      <c r="D62" s="49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32">
        <f t="shared" si="10"/>
        <v>0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32"/>
      <c r="K67" s="32"/>
      <c r="L67" s="32"/>
      <c r="M67" s="32"/>
      <c r="N67" s="32"/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32"/>
      <c r="K68" s="32"/>
      <c r="L68" s="32"/>
      <c r="M68" s="32"/>
      <c r="N68" s="32"/>
      <c r="O68" s="32"/>
      <c r="P68" s="32"/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49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32"/>
      <c r="K69" s="32"/>
      <c r="L69" s="32"/>
      <c r="M69" s="32"/>
      <c r="N69" s="32"/>
      <c r="O69" s="32"/>
      <c r="P69" s="32"/>
      <c r="Q69" s="32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32"/>
      <c r="K70" s="32"/>
      <c r="L70" s="32"/>
      <c r="M70" s="32"/>
      <c r="N70" s="32"/>
      <c r="O70" s="32"/>
      <c r="P70" s="32"/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32"/>
      <c r="K71" s="32"/>
      <c r="L71" s="32"/>
      <c r="M71" s="32"/>
      <c r="N71" s="32"/>
      <c r="O71" s="32"/>
      <c r="P71" s="32"/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32"/>
      <c r="K72" s="32"/>
      <c r="L72" s="32"/>
      <c r="M72" s="32"/>
      <c r="N72" s="32"/>
      <c r="O72" s="32"/>
      <c r="P72" s="32"/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505610909.38999999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0</v>
      </c>
      <c r="K73" s="31">
        <f t="shared" si="13"/>
        <v>0</v>
      </c>
      <c r="L73" s="31">
        <f t="shared" si="13"/>
        <v>0</v>
      </c>
      <c r="M73" s="31">
        <f>M9+M15+M25+M35+M43+M51+M61+M66</f>
        <v>0</v>
      </c>
      <c r="N73" s="31">
        <f t="shared" si="13"/>
        <v>0</v>
      </c>
      <c r="O73" s="31">
        <f t="shared" si="13"/>
        <v>0</v>
      </c>
      <c r="P73" s="31">
        <f t="shared" si="13"/>
        <v>0</v>
      </c>
      <c r="Q73" s="31">
        <f>Q9+Q15+Q25+Q35+Q43+Q51+Q61+Q66</f>
        <v>98223489.230000004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505610909.38999999</v>
      </c>
      <c r="E86" s="70">
        <f t="shared" ref="E86:P86" si="14">E73+E84</f>
        <v>0</v>
      </c>
      <c r="F86" s="81">
        <f t="shared" si="14"/>
        <v>30042269.280000001</v>
      </c>
      <c r="G86" s="71">
        <f t="shared" si="14"/>
        <v>21493045.68</v>
      </c>
      <c r="H86" s="71">
        <f t="shared" si="14"/>
        <v>19440070.079999994</v>
      </c>
      <c r="I86" s="71">
        <f t="shared" si="14"/>
        <v>27248104.189999998</v>
      </c>
      <c r="J86" s="15">
        <f t="shared" si="14"/>
        <v>0</v>
      </c>
      <c r="K86" s="15">
        <f t="shared" si="14"/>
        <v>0</v>
      </c>
      <c r="L86" s="15">
        <f t="shared" si="14"/>
        <v>0</v>
      </c>
      <c r="M86" s="15">
        <f t="shared" si="14"/>
        <v>0</v>
      </c>
      <c r="N86" s="15">
        <f t="shared" si="14"/>
        <v>0</v>
      </c>
      <c r="O86" s="15">
        <f t="shared" si="14"/>
        <v>0</v>
      </c>
      <c r="P86" s="15">
        <f t="shared" si="14"/>
        <v>0</v>
      </c>
      <c r="Q86" s="81">
        <f>Q73+Q84</f>
        <v>98223489.230000004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19"/>
      <c r="D93" s="42"/>
      <c r="G93" s="42"/>
      <c r="H93" s="21"/>
      <c r="I93" s="51"/>
      <c r="J93" s="21"/>
      <c r="N93" s="51"/>
      <c r="O93" s="19"/>
      <c r="P93" s="21"/>
    </row>
    <row r="94" spans="2:17" x14ac:dyDescent="0.25">
      <c r="C94" s="19"/>
      <c r="D94" s="42"/>
      <c r="G94" s="42"/>
      <c r="H94" s="21"/>
      <c r="I94" s="51"/>
      <c r="J94" s="21"/>
      <c r="N94" s="51"/>
      <c r="O94" s="19"/>
      <c r="P94" s="21"/>
    </row>
    <row r="95" spans="2:17" x14ac:dyDescent="0.25">
      <c r="C95" s="19"/>
      <c r="D95" s="42"/>
      <c r="G95" s="42"/>
      <c r="H95" s="21"/>
      <c r="I95" s="51"/>
      <c r="J95" s="21"/>
      <c r="N95" s="51"/>
      <c r="O95" s="19"/>
      <c r="P95" s="21"/>
    </row>
    <row r="96" spans="2:17" x14ac:dyDescent="0.25">
      <c r="C96" s="19"/>
      <c r="D96" s="42"/>
      <c r="G96" s="42"/>
      <c r="H96" s="21"/>
      <c r="I96" s="51"/>
      <c r="J96" s="21"/>
      <c r="N96" s="51"/>
      <c r="O96" s="19"/>
      <c r="P96" s="21"/>
    </row>
    <row r="97" spans="2:17" x14ac:dyDescent="0.25">
      <c r="C97" s="19"/>
      <c r="D97" s="42"/>
      <c r="G97" s="42"/>
      <c r="H97" s="21"/>
      <c r="I97" s="51"/>
      <c r="J97" s="21"/>
      <c r="N97" s="51"/>
      <c r="O97" s="19"/>
      <c r="P97" s="21"/>
    </row>
    <row r="98" spans="2:17" x14ac:dyDescent="0.25">
      <c r="C98" s="19"/>
      <c r="D98" s="42"/>
      <c r="G98" s="42"/>
      <c r="H98" s="21"/>
      <c r="I98" s="51"/>
      <c r="J98" s="21"/>
      <c r="N98" s="51"/>
      <c r="O98" s="19"/>
      <c r="P98" s="21"/>
    </row>
    <row r="99" spans="2:17" x14ac:dyDescent="0.25">
      <c r="C99" s="19"/>
      <c r="D99" s="42"/>
      <c r="G99" s="42"/>
      <c r="H99" s="21"/>
      <c r="I99" s="51"/>
      <c r="J99" s="21"/>
      <c r="N99" s="51"/>
      <c r="O99" s="19"/>
      <c r="P99" s="21"/>
    </row>
    <row r="100" spans="2:17" x14ac:dyDescent="0.25">
      <c r="C100" s="19"/>
      <c r="D100" s="42"/>
      <c r="G100" s="42"/>
      <c r="H100" s="21"/>
      <c r="I100" s="51"/>
      <c r="J100" s="21"/>
      <c r="N100" s="51"/>
      <c r="O100" s="19"/>
      <c r="P100" s="21"/>
    </row>
    <row r="101" spans="2:17" x14ac:dyDescent="0.25">
      <c r="C101" s="19"/>
      <c r="D101" s="42"/>
      <c r="G101" s="42"/>
      <c r="H101" s="21"/>
      <c r="I101" s="51"/>
      <c r="J101" s="21"/>
      <c r="N101" s="51"/>
      <c r="O101" s="19"/>
      <c r="P101" s="21"/>
    </row>
    <row r="102" spans="2:17" x14ac:dyDescent="0.25">
      <c r="B102" s="24" t="s">
        <v>111</v>
      </c>
      <c r="D102" s="24" t="s">
        <v>111</v>
      </c>
      <c r="E102" s="24"/>
      <c r="F102" s="80"/>
      <c r="G102" s="21"/>
      <c r="H102" s="24" t="s">
        <v>111</v>
      </c>
      <c r="N102" s="23"/>
      <c r="O102" s="23"/>
    </row>
    <row r="103" spans="2:17" x14ac:dyDescent="0.25">
      <c r="B103" s="100" t="s">
        <v>106</v>
      </c>
      <c r="C103" s="47"/>
      <c r="D103" s="101" t="s">
        <v>130</v>
      </c>
      <c r="E103" s="47"/>
      <c r="F103" s="102"/>
      <c r="G103" s="47"/>
      <c r="H103" s="101" t="s">
        <v>130</v>
      </c>
      <c r="I103" s="47"/>
      <c r="J103" s="47"/>
      <c r="K103" s="47"/>
      <c r="L103" s="47"/>
      <c r="M103" s="47"/>
      <c r="N103" s="102" t="s">
        <v>118</v>
      </c>
      <c r="O103" s="47"/>
      <c r="P103" s="47"/>
      <c r="Q103" s="103"/>
    </row>
    <row r="104" spans="2:17" x14ac:dyDescent="0.25">
      <c r="B104" s="16" t="s">
        <v>108</v>
      </c>
      <c r="D104" s="63" t="s">
        <v>131</v>
      </c>
      <c r="H104" s="63" t="s">
        <v>131</v>
      </c>
      <c r="N104" s="95" t="s">
        <v>117</v>
      </c>
      <c r="O104" s="95"/>
    </row>
    <row r="105" spans="2:17" x14ac:dyDescent="0.25">
      <c r="C105" s="19"/>
      <c r="D105" s="42"/>
      <c r="G105" s="42"/>
      <c r="H105" s="21"/>
      <c r="I105" s="51"/>
      <c r="J105" s="21"/>
      <c r="N105" s="51"/>
      <c r="O105" s="19"/>
      <c r="P105" s="21"/>
    </row>
    <row r="106" spans="2:17" x14ac:dyDescent="0.25">
      <c r="C106" s="21"/>
      <c r="G106" s="21"/>
      <c r="I106" s="51"/>
      <c r="J106" s="51"/>
      <c r="O106" s="21"/>
      <c r="P106" s="21"/>
    </row>
    <row r="107" spans="2:17" x14ac:dyDescent="0.25">
      <c r="B107" s="100"/>
      <c r="C107" s="47"/>
      <c r="D107" s="101"/>
      <c r="E107" s="47"/>
      <c r="F107" s="102"/>
      <c r="G107" s="47"/>
      <c r="H107" s="102"/>
      <c r="I107" s="47"/>
      <c r="J107" s="47"/>
      <c r="K107" s="47"/>
      <c r="L107" s="47"/>
      <c r="M107" s="47"/>
      <c r="N107" s="47"/>
      <c r="O107" s="47"/>
      <c r="P107" s="47"/>
      <c r="Q107" s="103"/>
    </row>
    <row r="108" spans="2:17" x14ac:dyDescent="0.25">
      <c r="B108" s="16"/>
      <c r="D108" s="63"/>
      <c r="H108" s="95"/>
      <c r="O108" s="95"/>
    </row>
    <row r="109" spans="2:17" x14ac:dyDescent="0.25">
      <c r="C109" s="24"/>
      <c r="D109" s="19"/>
    </row>
    <row r="110" spans="2:17" x14ac:dyDescent="0.25">
      <c r="B110" s="109"/>
      <c r="C110" s="24"/>
      <c r="D110" s="21"/>
      <c r="Q110" s="24"/>
    </row>
    <row r="111" spans="2:17" x14ac:dyDescent="0.25">
      <c r="B111" s="109"/>
      <c r="C111" s="24"/>
      <c r="Q111" s="24"/>
    </row>
    <row r="112" spans="2:17" x14ac:dyDescent="0.25">
      <c r="B112" s="109"/>
      <c r="C112" s="24"/>
      <c r="O112" s="42"/>
      <c r="Q112" s="24"/>
    </row>
    <row r="113" spans="2:17" x14ac:dyDescent="0.25">
      <c r="B113" s="109"/>
      <c r="C113" s="24"/>
      <c r="O113" s="42"/>
      <c r="Q113" s="24"/>
    </row>
    <row r="114" spans="2:17" x14ac:dyDescent="0.25">
      <c r="C114" s="105"/>
    </row>
    <row r="115" spans="2:17" x14ac:dyDescent="0.25">
      <c r="C115" s="106"/>
      <c r="D115" s="24"/>
      <c r="O115" s="42"/>
    </row>
    <row r="116" spans="2:17" x14ac:dyDescent="0.25">
      <c r="O116" s="42"/>
    </row>
    <row r="117" spans="2:17" x14ac:dyDescent="0.25">
      <c r="O117" s="42"/>
    </row>
    <row r="118" spans="2:17" x14ac:dyDescent="0.25">
      <c r="O118" s="42"/>
    </row>
    <row r="119" spans="2:17" x14ac:dyDescent="0.25">
      <c r="O119" s="42"/>
    </row>
    <row r="120" spans="2:17" x14ac:dyDescent="0.25">
      <c r="O120" s="42"/>
    </row>
    <row r="122" spans="2:17" x14ac:dyDescent="0.25">
      <c r="O122" s="42"/>
    </row>
    <row r="123" spans="2:17" x14ac:dyDescent="0.25">
      <c r="O123" s="42"/>
    </row>
    <row r="124" spans="2:17" x14ac:dyDescent="0.25">
      <c r="O124" s="42"/>
    </row>
    <row r="125" spans="2:17" x14ac:dyDescent="0.25">
      <c r="O125" s="42"/>
    </row>
    <row r="127" spans="2:17" x14ac:dyDescent="0.25">
      <c r="O127" s="42"/>
    </row>
    <row r="131" spans="9:15" x14ac:dyDescent="0.25">
      <c r="O131" s="42"/>
    </row>
    <row r="132" spans="9:15" x14ac:dyDescent="0.25">
      <c r="O132" s="42"/>
    </row>
    <row r="134" spans="9:15" x14ac:dyDescent="0.25">
      <c r="O134" s="42"/>
    </row>
    <row r="136" spans="9:15" x14ac:dyDescent="0.25">
      <c r="O136" s="42"/>
    </row>
    <row r="140" spans="9:15" x14ac:dyDescent="0.25">
      <c r="I140">
        <v>8</v>
      </c>
    </row>
  </sheetData>
  <mergeCells count="6">
    <mergeCell ref="E6:I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2022-06-06T19:58:36Z</cp:lastPrinted>
  <dcterms:created xsi:type="dcterms:W3CDTF">2018-04-17T18:57:16Z</dcterms:created>
  <dcterms:modified xsi:type="dcterms:W3CDTF">2022-06-06T19:58:56Z</dcterms:modified>
</cp:coreProperties>
</file>