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36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6" l="1"/>
  <c r="C82" i="36"/>
  <c r="K72" i="36"/>
  <c r="K84" i="36" s="1"/>
  <c r="Q71" i="36"/>
  <c r="Q70" i="36"/>
  <c r="Q69" i="36"/>
  <c r="Q68" i="36"/>
  <c r="C68" i="36"/>
  <c r="C65" i="36" s="1"/>
  <c r="Q67" i="36"/>
  <c r="Q66" i="36"/>
  <c r="Q65" i="36"/>
  <c r="H65" i="36"/>
  <c r="G65" i="36"/>
  <c r="F65" i="36"/>
  <c r="E65" i="36"/>
  <c r="D65" i="36"/>
  <c r="Q64" i="36"/>
  <c r="Q63" i="36"/>
  <c r="Q62" i="36"/>
  <c r="Q61" i="36"/>
  <c r="P60" i="36"/>
  <c r="O60" i="36"/>
  <c r="N60" i="36"/>
  <c r="M60" i="36"/>
  <c r="L60" i="36"/>
  <c r="K60" i="36"/>
  <c r="J60" i="36"/>
  <c r="I60" i="36"/>
  <c r="H60" i="36"/>
  <c r="G60" i="36"/>
  <c r="F60" i="36"/>
  <c r="E60" i="36"/>
  <c r="Q60" i="36" s="1"/>
  <c r="D60" i="36"/>
  <c r="C60" i="36"/>
  <c r="Q59" i="36"/>
  <c r="Q58" i="36"/>
  <c r="Q57" i="36"/>
  <c r="Q56" i="36"/>
  <c r="Q54" i="36"/>
  <c r="Q53" i="36"/>
  <c r="Q52" i="36"/>
  <c r="Q51" i="36"/>
  <c r="P50" i="36"/>
  <c r="O50" i="36"/>
  <c r="N50" i="36"/>
  <c r="M50" i="36"/>
  <c r="L50" i="36"/>
  <c r="K50" i="36"/>
  <c r="J50" i="36"/>
  <c r="I50" i="36"/>
  <c r="H50" i="36"/>
  <c r="G50" i="36"/>
  <c r="F50" i="36"/>
  <c r="E50" i="36"/>
  <c r="Q50" i="36" s="1"/>
  <c r="D50" i="36"/>
  <c r="C50" i="36"/>
  <c r="Q49" i="36"/>
  <c r="Q48" i="36"/>
  <c r="Q47" i="36"/>
  <c r="Q46" i="36"/>
  <c r="Q45" i="36"/>
  <c r="Q44" i="36"/>
  <c r="Q43" i="36"/>
  <c r="P42" i="36"/>
  <c r="O42" i="36"/>
  <c r="N42" i="36"/>
  <c r="M42" i="36"/>
  <c r="L42" i="36"/>
  <c r="K42" i="36"/>
  <c r="J42" i="36"/>
  <c r="I42" i="36"/>
  <c r="H42" i="36"/>
  <c r="G42" i="36"/>
  <c r="F42" i="36"/>
  <c r="E42" i="36"/>
  <c r="Q42" i="36" s="1"/>
  <c r="D42" i="36"/>
  <c r="C42" i="36"/>
  <c r="Q41" i="36"/>
  <c r="Q40" i="36"/>
  <c r="Q39" i="36"/>
  <c r="Q38" i="36"/>
  <c r="Q37" i="36"/>
  <c r="Q36" i="36"/>
  <c r="Q35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Q34" i="36" s="1"/>
  <c r="D34" i="36"/>
  <c r="C34" i="36"/>
  <c r="C7" i="36" s="1"/>
  <c r="Q33" i="36"/>
  <c r="Q32" i="36"/>
  <c r="Q31" i="36"/>
  <c r="Q29" i="36"/>
  <c r="Q28" i="36"/>
  <c r="Q27" i="36"/>
  <c r="Q26" i="36"/>
  <c r="Q25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Q23" i="36"/>
  <c r="Q22" i="36"/>
  <c r="Q21" i="36"/>
  <c r="Q20" i="36"/>
  <c r="Q19" i="36"/>
  <c r="Q18" i="36"/>
  <c r="Q17" i="36"/>
  <c r="Q16" i="36"/>
  <c r="Q15" i="36"/>
  <c r="P14" i="36"/>
  <c r="O14" i="36"/>
  <c r="N14" i="36"/>
  <c r="N7" i="36" s="1"/>
  <c r="M14" i="36"/>
  <c r="L14" i="36"/>
  <c r="L7" i="36" s="1"/>
  <c r="K14" i="36"/>
  <c r="J14" i="36"/>
  <c r="I14" i="36"/>
  <c r="I72" i="36" s="1"/>
  <c r="I84" i="36" s="1"/>
  <c r="H14" i="36"/>
  <c r="G14" i="36"/>
  <c r="F14" i="36"/>
  <c r="E14" i="36"/>
  <c r="D14" i="36"/>
  <c r="C14" i="36"/>
  <c r="Q13" i="36"/>
  <c r="Q12" i="36"/>
  <c r="Q11" i="36"/>
  <c r="Q10" i="36"/>
  <c r="Q9" i="36"/>
  <c r="P8" i="36"/>
  <c r="O8" i="36"/>
  <c r="N8" i="36"/>
  <c r="M8" i="36"/>
  <c r="M7" i="36" s="1"/>
  <c r="L8" i="36"/>
  <c r="K8" i="36"/>
  <c r="K7" i="36" s="1"/>
  <c r="J8" i="36"/>
  <c r="J72" i="36" s="1"/>
  <c r="J84" i="36" s="1"/>
  <c r="I8" i="36"/>
  <c r="H8" i="36"/>
  <c r="H72" i="36" s="1"/>
  <c r="H84" i="36" s="1"/>
  <c r="G8" i="36"/>
  <c r="G7" i="36" s="1"/>
  <c r="F8" i="36"/>
  <c r="F7" i="36" s="1"/>
  <c r="E8" i="36"/>
  <c r="E7" i="36" s="1"/>
  <c r="D8" i="36"/>
  <c r="D72" i="36" s="1"/>
  <c r="D84" i="36" s="1"/>
  <c r="C8" i="36"/>
  <c r="C72" i="36" s="1"/>
  <c r="C84" i="36" s="1"/>
  <c r="AD7" i="36"/>
  <c r="W7" i="36"/>
  <c r="X7" i="36" s="1"/>
  <c r="Y7" i="36" s="1"/>
  <c r="Z7" i="36" s="1"/>
  <c r="AA7" i="36" s="1"/>
  <c r="AB7" i="36" s="1"/>
  <c r="H7" i="36"/>
  <c r="D7" i="36"/>
  <c r="Q24" i="36" l="1"/>
  <c r="O7" i="36"/>
  <c r="O72" i="36"/>
  <c r="O84" i="36" s="1"/>
  <c r="Q14" i="36"/>
  <c r="P72" i="36"/>
  <c r="P84" i="36" s="1"/>
  <c r="P7" i="36"/>
  <c r="L72" i="36"/>
  <c r="L84" i="36" s="1"/>
  <c r="J7" i="36"/>
  <c r="M72" i="36"/>
  <c r="M84" i="36" s="1"/>
  <c r="N72" i="36"/>
  <c r="N84" i="36" s="1"/>
  <c r="I7" i="36"/>
  <c r="AC6" i="36"/>
  <c r="AD6" i="36" s="1"/>
  <c r="E72" i="36"/>
  <c r="E84" i="36" s="1"/>
  <c r="Q8" i="36"/>
  <c r="F72" i="36"/>
  <c r="F84" i="36" s="1"/>
  <c r="G72" i="36"/>
  <c r="G84" i="36" s="1"/>
  <c r="N14" i="19"/>
  <c r="Q7" i="36" l="1"/>
  <c r="Q72" i="36"/>
  <c r="Q84" i="36" s="1"/>
  <c r="Q9" i="19"/>
  <c r="K24" i="19" l="1"/>
  <c r="L24" i="19"/>
  <c r="M24" i="19"/>
  <c r="N24" i="19"/>
  <c r="O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9" i="2" l="1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K7" i="19" s="1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F42" i="19"/>
  <c r="F72" i="19" s="1"/>
  <c r="E42" i="19"/>
  <c r="E72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F7" i="19" l="1"/>
  <c r="K72" i="19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F84" i="19"/>
  <c r="Q24" i="19"/>
  <c r="Q14" i="19"/>
  <c r="Q42" i="19"/>
  <c r="Q65" i="19"/>
  <c r="Q8" i="19"/>
  <c r="K84" i="19"/>
  <c r="O84" i="19"/>
  <c r="Q34" i="19"/>
  <c r="X7" i="19"/>
  <c r="Y7" i="19" s="1"/>
  <c r="Z7" i="19" s="1"/>
  <c r="AA7" i="19" s="1"/>
  <c r="AB7" i="19" s="1"/>
  <c r="E84" i="19"/>
  <c r="Q72" i="19" l="1"/>
  <c r="Q84" i="19" s="1"/>
  <c r="Q7" i="19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<sst xmlns="http://schemas.openxmlformats.org/spreadsheetml/2006/main" count="307" uniqueCount="123">
  <si>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</si>
  <si>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</si>
  <si>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</si>
  <si>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</si>
  <si>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</si>
  <si>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</si>
  <si>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</si>
  <si>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</si>
  <si>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</si>
  <si>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</si>
  <si>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</si>
  <si>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</si>
  <si>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</si>
  <si>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</si>
  <si>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</si>
  <si>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</si>
  <si>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</si>
  <si>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</si>
  <si>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</si>
  <si>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</si>
  <si>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</si>
  <si>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</si>
  <si>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</si>
  <si>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</si>
  <si>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</si>
  <si>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</si>
  <si>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</si>
  <si>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</si>
  <si>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</si>
  <si>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</si>
  <si>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</si>
  <si>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</si>
  <si>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</si>
  <si>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</si>
  <si>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</si>
  <si>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</si>
  <si>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</si>
  <si>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</si>
  <si>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</si>
  <si>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</si>
  <si>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</si>
  <si>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</si>
  <si>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</si>
  <si>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</si>
  <si>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</si>
  <si>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</si>
  <si>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</si>
  <si>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</si>
  <si>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</si>
  <si>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</si>
  <si>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</si>
  <si>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</si>
  <si>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</si>
  <si>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</si>
  <si>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</si>
  <si>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</si>
  <si>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</si>
  <si>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</si>
  <si>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</si>
  <si>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</si>
  <si>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</si>
  <si>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</si>
  <si>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</si>
  <si>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</si>
  <si>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</si>
  <si>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</si>
  <si>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</si>
  <si>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</si>
  <si>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</si>
  <si>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</si>
  <si>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</si>
  <si>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</si>
  <si>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</si>
  <si>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</si>
  <si>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</si>
  <si>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</si>
  <si>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</si>
  <si>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</si>
  <si>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</si>
  <si>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</si>
  <si>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</si>
  <si>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</si>
  <si>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</si>
  <si>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</si>
  <si>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</si>
  <si>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</si>
  <si>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</si>
  <si>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</si>
  <si>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</si>
  <si>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</si>
  <si>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</si>
  <si>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</si>
  <si>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</si>
  <si>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</si>
  <si>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</si>
  <si>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</si>
  <si>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</si>
  <si>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</si>
  <si>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</si>
  <si>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</si>
  <si>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</si>
  <si>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</si>
  <si>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</si>
  <si>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</si>
  <si>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</si>
  <si>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</si>
  <si>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</si>
  <si>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</si>
  <si>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</si>
  <si>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</si>
  <si>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</si>
  <si>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</si>
  <si>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</si>
  <si>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</si>
  <si>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</si>
  <si>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</si>
  <si>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</si>
  <si>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</si>
  <si>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</si>
  <si>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</si>
  <si>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Octubre</t>
  </si>
  <si>
    <t>Fecha de registro: hasta el 07 de Noviembre 2023</t>
  </si>
  <si>
    <t>Fecha de imputación: hasta el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</si>
</sst>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2" t="s">
        <v>101</v>
      </c>
      <c r="B1" s="122"/>
      <c r="C1" s="122"/>
      <c r="E1" s="9" t="s">
        <v>38</v>
      </c>
    </row>
    <row r="2" spans="1:6" ht="18.75" x14ac:dyDescent="0.25">
      <c r="A2" s="122" t="s">
        <v>108</v>
      </c>
      <c r="B2" s="122"/>
      <c r="C2" s="122"/>
      <c r="E2" s="15" t="s">
        <v>97</v>
      </c>
    </row>
    <row r="3" spans="1:6" ht="18.75" x14ac:dyDescent="0.25">
      <c r="A3" s="122" t="s">
        <v>117</v>
      </c>
      <c r="B3" s="122"/>
      <c r="C3" s="122"/>
      <c r="E3" s="15" t="s">
        <v>98</v>
      </c>
    </row>
    <row r="4" spans="1:6" ht="18.75" x14ac:dyDescent="0.3">
      <c r="A4" s="123" t="s">
        <v>99</v>
      </c>
      <c r="B4" s="123"/>
      <c r="C4" s="123"/>
      <c r="E4" s="9" t="s">
        <v>93</v>
      </c>
    </row>
    <row r="5" spans="1:6" x14ac:dyDescent="0.25">
      <c r="A5" s="119" t="s">
        <v>36</v>
      </c>
      <c r="B5" s="119"/>
      <c r="C5" s="119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8" t="s">
        <v>116</v>
      </c>
      <c r="C94" s="118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9" t="s">
        <v>104</v>
      </c>
      <c r="C95" s="119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0" t="s">
        <v>110</v>
      </c>
      <c r="B99" s="120"/>
      <c r="E99" s="21"/>
      <c r="F99" s="21"/>
      <c r="G99" s="21"/>
      <c r="H99" s="21"/>
      <c r="I99" s="21"/>
      <c r="J99" s="21"/>
    </row>
    <row r="100" spans="1:10" x14ac:dyDescent="0.25">
      <c r="A100" s="121" t="s">
        <v>105</v>
      </c>
      <c r="B100" s="121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abSelected="1" topLeftCell="A4" zoomScaleNormal="100" workbookViewId="0">
      <pane xSplit="2" ySplit="1" topLeftCell="C5" activePane="bottomRight" state="frozen"/>
      <selection activeCell="K25" sqref="K25"/>
      <selection pane="topRight" activeCell="K25" sqref="K25"/>
      <selection pane="bottomLeft" activeCell="K25" sqref="K25"/>
      <selection pane="bottomRight" activeCell="D6" sqref="D6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bestFit="1" customWidth="1"/>
    <col min="15" max="15" width="0.140625" style="35" customWidth="1"/>
    <col min="16" max="16" width="0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15" t="s">
        <v>94</v>
      </c>
    </row>
    <row r="2" spans="1:30" ht="15.75" x14ac:dyDescent="0.25">
      <c r="A2" s="46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15"/>
    </row>
    <row r="3" spans="1:30" ht="15.75" x14ac:dyDescent="0.25">
      <c r="A3" s="46"/>
      <c r="B3" s="125" t="s">
        <v>117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5"/>
    </row>
    <row r="4" spans="1:30" ht="15.75" x14ac:dyDescent="0.25">
      <c r="A4" s="46"/>
      <c r="B4" s="124" t="s">
        <v>118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5"/>
    </row>
    <row r="5" spans="1:30" ht="42.6" customHeight="1" x14ac:dyDescent="0.25">
      <c r="A5" s="46"/>
      <c r="B5" s="48"/>
      <c r="C5" s="48"/>
      <c r="D5" s="48"/>
      <c r="E5" s="126" t="s">
        <v>119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70"/>
      <c r="Q5" s="48"/>
      <c r="S5" s="45"/>
    </row>
    <row r="6" spans="1:30" ht="114.7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495664074.12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0</v>
      </c>
      <c r="P7" s="100">
        <f t="shared" si="0"/>
        <v>0</v>
      </c>
      <c r="Q7" s="80">
        <f t="shared" si="0"/>
        <v>337004199.46999997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260728679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0</v>
      </c>
      <c r="P8" s="101">
        <f t="shared" si="2"/>
        <v>0</v>
      </c>
      <c r="Q8" s="83">
        <f>E8+F8+G8+H8+I8+J8+K8+L8+M8+N8+O8+P8</f>
        <v>201837819.19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190858185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102"/>
      <c r="P9" s="102"/>
      <c r="Q9" s="86">
        <f>E9+F9+G9+H9+I9+J9+K9+L9+M9+N9+O9+P9</f>
        <v>141999764.84999999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33992651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102"/>
      <c r="P10" s="102"/>
      <c r="Q10" s="69">
        <f t="shared" ref="Q10:Q29" si="3">E10+F10+G10+H10+I10+J10+K10+L10+M10+N10+O10+P10</f>
        <v>30447375.439999998</v>
      </c>
    </row>
    <row r="11" spans="1:30" x14ac:dyDescent="0.25">
      <c r="A11" s="46"/>
      <c r="B11" s="63" t="s">
        <v>39</v>
      </c>
      <c r="C11" s="67">
        <v>10000000</v>
      </c>
      <c r="D11" s="69">
        <v>10000000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102"/>
      <c r="P11" s="102"/>
      <c r="Q11" s="69">
        <f>E11+F11+G11+H11+I11+J11+K11+L11+M11+N11+O11+P11</f>
        <v>8665800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102"/>
      <c r="P13" s="102"/>
      <c r="Q13" s="85">
        <f>E13+F13+G13+H13+I13+J13+K13+L13+M13+N13+O13+P13</f>
        <v>20724878.900000002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168230020.90000001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0</v>
      </c>
      <c r="P14" s="101">
        <f t="shared" si="4"/>
        <v>0</v>
      </c>
      <c r="Q14" s="90">
        <f t="shared" si="3"/>
        <v>111840690.17000002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17360000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102"/>
      <c r="P15" s="102"/>
      <c r="Q15" s="85">
        <f t="shared" si="3"/>
        <v>13843809.799999997</v>
      </c>
    </row>
    <row r="16" spans="1:30" x14ac:dyDescent="0.25">
      <c r="A16" s="46"/>
      <c r="B16" s="63" t="s">
        <v>9</v>
      </c>
      <c r="C16" s="91">
        <v>3180000</v>
      </c>
      <c r="D16" s="91">
        <v>8747350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102"/>
      <c r="P16" s="102"/>
      <c r="Q16" s="85">
        <f t="shared" si="3"/>
        <v>5175114.9899999993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99">
        <v>293617.44</v>
      </c>
      <c r="O17" s="102"/>
      <c r="P17" s="68"/>
      <c r="Q17" s="85">
        <f t="shared" si="3"/>
        <v>1020205.3599999999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2258700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102"/>
      <c r="P18" s="102"/>
      <c r="Q18" s="85">
        <f t="shared" si="3"/>
        <v>1476836.41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31708099.899999999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102"/>
      <c r="P19" s="102"/>
      <c r="Q19" s="85">
        <f t="shared" si="3"/>
        <v>17979539.360000003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7564000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102"/>
      <c r="P20" s="102"/>
      <c r="Q20" s="85">
        <f t="shared" si="3"/>
        <v>6466638.6599999992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25413500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102"/>
      <c r="P21" s="102"/>
      <c r="Q21" s="85">
        <f t="shared" si="3"/>
        <v>18618158.870000001</v>
      </c>
    </row>
    <row r="22" spans="1:17" x14ac:dyDescent="0.25">
      <c r="A22" s="46"/>
      <c r="B22" s="63" t="s">
        <v>15</v>
      </c>
      <c r="C22" s="91">
        <v>30489000</v>
      </c>
      <c r="D22" s="91">
        <v>59486371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102"/>
      <c r="P22" s="102"/>
      <c r="Q22" s="85">
        <f t="shared" si="3"/>
        <v>37327125.200000003</v>
      </c>
    </row>
    <row r="23" spans="1:17" x14ac:dyDescent="0.25">
      <c r="A23" s="46"/>
      <c r="B23" s="63" t="s">
        <v>40</v>
      </c>
      <c r="C23" s="91">
        <v>5225000</v>
      </c>
      <c r="D23" s="91">
        <v>13752000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102"/>
      <c r="P23" s="102"/>
      <c r="Q23" s="85">
        <f t="shared" si="3"/>
        <v>9933261.5200000014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25205374.219999999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104">
        <f t="shared" si="5"/>
        <v>0</v>
      </c>
      <c r="P24" s="104">
        <f t="shared" si="5"/>
        <v>0</v>
      </c>
      <c r="Q24" s="89">
        <f t="shared" si="3"/>
        <v>16386153.270000001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1517850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102"/>
      <c r="P25" s="102"/>
      <c r="Q25" s="85">
        <f t="shared" si="3"/>
        <v>945092.59000000008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2007500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103"/>
      <c r="P26" s="102"/>
      <c r="Q26" s="85">
        <f t="shared" si="3"/>
        <v>655678.56999999995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3620144.26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69"/>
      <c r="P27" s="86"/>
      <c r="Q27" s="85">
        <f t="shared" si="3"/>
        <v>2020308.5799999998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406900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103">
        <v>0</v>
      </c>
      <c r="Q29" s="85">
        <f t="shared" si="3"/>
        <v>263197.27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63800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103"/>
      <c r="P30" s="102"/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103"/>
      <c r="P31" s="102"/>
      <c r="Q31" s="85">
        <f t="shared" ref="Q31:Q51" si="6">E31+F31+G31+H31+I31+J31+K31+L31+M31+N31+O31+P31</f>
        <v>4685512.17</v>
      </c>
    </row>
    <row r="32" spans="1:17" s="42" customFormat="1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/>
      <c r="P32" s="103"/>
      <c r="Q32" s="103">
        <f t="shared" si="6"/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10924179.960000001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107"/>
      <c r="P33" s="102"/>
      <c r="Q33" s="85">
        <f t="shared" si="6"/>
        <v>7798700.5300000003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8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8">
        <f t="shared" si="8"/>
        <v>0</v>
      </c>
      <c r="H42" s="108">
        <f t="shared" si="8"/>
        <v>0</v>
      </c>
      <c r="I42" s="108">
        <f t="shared" si="8"/>
        <v>0</v>
      </c>
      <c r="J42" s="108">
        <f t="shared" si="8"/>
        <v>0</v>
      </c>
      <c r="K42" s="108">
        <f t="shared" si="8"/>
        <v>0</v>
      </c>
      <c r="L42" s="108">
        <f t="shared" si="8"/>
        <v>0</v>
      </c>
      <c r="M42" s="108">
        <f t="shared" si="8"/>
        <v>0</v>
      </c>
      <c r="N42" s="108">
        <f t="shared" si="8"/>
        <v>0</v>
      </c>
      <c r="O42" s="108">
        <f t="shared" si="8"/>
        <v>0</v>
      </c>
      <c r="P42" s="108">
        <f t="shared" si="8"/>
        <v>0</v>
      </c>
      <c r="Q42" s="108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25800000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0</v>
      </c>
      <c r="Q50" s="89">
        <f t="shared" si="6"/>
        <v>2725420.98</v>
      </c>
    </row>
    <row r="51" spans="1:19" x14ac:dyDescent="0.25">
      <c r="A51" s="46"/>
      <c r="B51" s="63" t="s">
        <v>29</v>
      </c>
      <c r="C51" s="91">
        <v>400000</v>
      </c>
      <c r="D51" s="91">
        <v>4437000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99">
        <v>0</v>
      </c>
      <c r="Q51" s="85">
        <f t="shared" si="6"/>
        <v>1030556.18</v>
      </c>
    </row>
    <row r="52" spans="1:19" x14ac:dyDescent="0.25">
      <c r="A52" s="46"/>
      <c r="B52" s="63" t="s">
        <v>30</v>
      </c>
      <c r="C52" s="99">
        <v>0</v>
      </c>
      <c r="D52" s="91">
        <v>3253500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99">
        <v>0</v>
      </c>
      <c r="Q52" s="106">
        <f>E52+F52+G52+H52+I52+J52+K52+L52+M52+N52+O52+P52</f>
        <v>79400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3"/>
    </row>
    <row r="55" spans="1:19" x14ac:dyDescent="0.25">
      <c r="A55" s="46"/>
      <c r="B55" s="63" t="s">
        <v>33</v>
      </c>
      <c r="C55" s="91">
        <v>100000</v>
      </c>
      <c r="D55" s="91">
        <v>2701500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368000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106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8">
        <f>G61+G62+G63+G64</f>
        <v>0</v>
      </c>
      <c r="H60" s="108">
        <f>H61+H62+H63+H64</f>
        <v>0</v>
      </c>
      <c r="I60" s="108">
        <f t="shared" ref="I60:P60" si="11">I61+I62+I63+I64</f>
        <v>0</v>
      </c>
      <c r="J60" s="108">
        <f t="shared" si="11"/>
        <v>0</v>
      </c>
      <c r="K60" s="108">
        <f t="shared" si="11"/>
        <v>0</v>
      </c>
      <c r="L60" s="108">
        <f t="shared" si="11"/>
        <v>0</v>
      </c>
      <c r="M60" s="108">
        <f t="shared" si="11"/>
        <v>0</v>
      </c>
      <c r="N60" s="89">
        <f t="shared" si="11"/>
        <v>2258254.84</v>
      </c>
      <c r="O60" s="108">
        <f t="shared" si="11"/>
        <v>0</v>
      </c>
      <c r="P60" s="101">
        <f t="shared" si="11"/>
        <v>0</v>
      </c>
      <c r="Q60" s="101">
        <f t="shared" si="10"/>
        <v>2258254.84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99">
        <v>0</v>
      </c>
      <c r="Q61" s="99">
        <f t="shared" si="10"/>
        <v>2258254.84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8">
        <f t="shared" si="12"/>
        <v>0</v>
      </c>
      <c r="H65" s="108">
        <f t="shared" si="12"/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8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495664074.12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0</v>
      </c>
      <c r="P72" s="95">
        <f t="shared" si="13"/>
        <v>0</v>
      </c>
      <c r="Q72" s="95">
        <f>Q8+Q14+Q24+Q34+Q42+Q50+Q60+Q65</f>
        <v>337004199.46999997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9">
        <f>SUM(C74:C81)</f>
        <v>0</v>
      </c>
      <c r="D82" s="110">
        <f>SUM(D74:D81)</f>
        <v>0</v>
      </c>
      <c r="E82" s="110">
        <v>0</v>
      </c>
      <c r="F82" s="110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1">
        <v>0</v>
      </c>
    </row>
    <row r="83" spans="1:17" ht="13.5" customHeight="1" x14ac:dyDescent="0.25">
      <c r="A83" s="46"/>
      <c r="B83" s="46"/>
      <c r="C83" s="68"/>
      <c r="D83" s="6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495664074.12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0</v>
      </c>
      <c r="P84" s="98">
        <f t="shared" si="14"/>
        <v>0</v>
      </c>
      <c r="Q84" s="98">
        <f>Q72+Q82</f>
        <v>337004199.46999997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14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6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7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D91" sqref="D91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6" width="13.85546875" style="35" customWidth="1"/>
    <col min="17" max="17" width="13.85546875" style="43" customWidth="1"/>
    <col min="18" max="18" width="13.85546875" style="35" customWidth="1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4" t="s">
        <v>101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S1" s="45" t="s">
        <v>94</v>
      </c>
    </row>
    <row r="2" spans="1:30" ht="15.75" x14ac:dyDescent="0.25">
      <c r="A2" s="46"/>
      <c r="B2" s="125" t="s">
        <v>108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45"/>
    </row>
    <row r="3" spans="1:30" ht="15.75" x14ac:dyDescent="0.25">
      <c r="A3" s="46"/>
      <c r="B3" s="125" t="s">
        <v>117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S3" s="45"/>
    </row>
    <row r="4" spans="1:30" ht="15.75" x14ac:dyDescent="0.25">
      <c r="A4" s="46"/>
      <c r="B4" s="124" t="s">
        <v>118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S4" s="45"/>
    </row>
    <row r="5" spans="1:30" ht="42.6" customHeight="1" x14ac:dyDescent="0.25">
      <c r="A5" s="46"/>
      <c r="B5" s="48"/>
      <c r="C5" s="48"/>
      <c r="D5" s="48"/>
      <c r="E5" s="126" t="s">
        <v>119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70"/>
      <c r="Q5" s="48"/>
      <c r="S5" s="45"/>
    </row>
    <row r="6" spans="1:30" ht="114.7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495664074.12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0</v>
      </c>
      <c r="P7" s="100">
        <f t="shared" si="0"/>
        <v>0</v>
      </c>
      <c r="Q7" s="80">
        <f t="shared" si="0"/>
        <v>337004199.46999997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260728679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0</v>
      </c>
      <c r="P8" s="101">
        <f t="shared" si="2"/>
        <v>0</v>
      </c>
      <c r="Q8" s="83">
        <f>E8+F8+G8+H8+I8+J8+K8+L8+M8+N8+O8+P8</f>
        <v>201837819.19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190858185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99">
        <v>0</v>
      </c>
      <c r="P9" s="99">
        <v>0</v>
      </c>
      <c r="Q9" s="86">
        <f>E9+F9+G9+H9+I9+J9+K9+L9+M9+N9+O9+P9</f>
        <v>141999764.84999999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33992651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99">
        <v>0</v>
      </c>
      <c r="P10" s="99">
        <v>0</v>
      </c>
      <c r="Q10" s="69">
        <f t="shared" ref="Q10:Q29" si="3">E10+F10+G10+H10+I10+J10+K10+L10+M10+N10+O10+P10</f>
        <v>30447375.439999998</v>
      </c>
    </row>
    <row r="11" spans="1:30" x14ac:dyDescent="0.25">
      <c r="A11" s="46"/>
      <c r="B11" s="63" t="s">
        <v>39</v>
      </c>
      <c r="C11" s="67">
        <v>10000000</v>
      </c>
      <c r="D11" s="69">
        <v>10000000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99">
        <v>0</v>
      </c>
      <c r="P11" s="99">
        <v>0</v>
      </c>
      <c r="Q11" s="69">
        <f>E11+F11+G11+H11+I11+J11+K11+L11+M11+N11+O11+P11</f>
        <v>8665800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99">
        <v>0</v>
      </c>
      <c r="P13" s="99">
        <v>0</v>
      </c>
      <c r="Q13" s="85">
        <f>E13+F13+G13+H13+I13+J13+K13+L13+M13+N13+O13+P13</f>
        <v>20724878.900000002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168230020.90000001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0</v>
      </c>
      <c r="P14" s="101">
        <f t="shared" si="4"/>
        <v>0</v>
      </c>
      <c r="Q14" s="90">
        <f t="shared" si="3"/>
        <v>111840690.17000002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17360000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99">
        <v>0</v>
      </c>
      <c r="P15" s="99">
        <v>0</v>
      </c>
      <c r="Q15" s="85">
        <f t="shared" si="3"/>
        <v>13843809.799999997</v>
      </c>
    </row>
    <row r="16" spans="1:30" x14ac:dyDescent="0.25">
      <c r="A16" s="46"/>
      <c r="B16" s="63" t="s">
        <v>9</v>
      </c>
      <c r="C16" s="91">
        <v>3180000</v>
      </c>
      <c r="D16" s="91">
        <v>8747350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99">
        <v>0</v>
      </c>
      <c r="P16" s="99">
        <v>0</v>
      </c>
      <c r="Q16" s="85">
        <f t="shared" si="3"/>
        <v>5175114.9899999993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99">
        <v>293617.44</v>
      </c>
      <c r="O17" s="99">
        <v>0</v>
      </c>
      <c r="P17" s="99">
        <v>0</v>
      </c>
      <c r="Q17" s="85">
        <f t="shared" si="3"/>
        <v>1020205.3599999999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2258700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99">
        <v>0</v>
      </c>
      <c r="P18" s="99">
        <v>0</v>
      </c>
      <c r="Q18" s="85">
        <f t="shared" si="3"/>
        <v>1476836.41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31708099.899999999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99">
        <v>0</v>
      </c>
      <c r="P19" s="99">
        <v>0</v>
      </c>
      <c r="Q19" s="85">
        <f t="shared" si="3"/>
        <v>17979539.360000003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7564000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99">
        <v>0</v>
      </c>
      <c r="P20" s="99">
        <v>0</v>
      </c>
      <c r="Q20" s="85">
        <f t="shared" si="3"/>
        <v>6466638.6599999992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25413500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99">
        <v>0</v>
      </c>
      <c r="P21" s="99">
        <v>0</v>
      </c>
      <c r="Q21" s="85">
        <f t="shared" si="3"/>
        <v>18618158.870000001</v>
      </c>
    </row>
    <row r="22" spans="1:17" x14ac:dyDescent="0.25">
      <c r="A22" s="46"/>
      <c r="B22" s="63" t="s">
        <v>15</v>
      </c>
      <c r="C22" s="91">
        <v>30489000</v>
      </c>
      <c r="D22" s="91">
        <v>59486371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99">
        <v>0</v>
      </c>
      <c r="P22" s="99">
        <v>0</v>
      </c>
      <c r="Q22" s="85">
        <f t="shared" si="3"/>
        <v>37327125.200000003</v>
      </c>
    </row>
    <row r="23" spans="1:17" x14ac:dyDescent="0.25">
      <c r="A23" s="46"/>
      <c r="B23" s="63" t="s">
        <v>40</v>
      </c>
      <c r="C23" s="91">
        <v>5225000</v>
      </c>
      <c r="D23" s="91">
        <v>13752000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99">
        <v>0</v>
      </c>
      <c r="P23" s="99">
        <v>0</v>
      </c>
      <c r="Q23" s="85">
        <f t="shared" si="3"/>
        <v>9933261.5200000014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25205374.219999999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104">
        <f t="shared" si="5"/>
        <v>0</v>
      </c>
      <c r="P24" s="104">
        <f t="shared" si="5"/>
        <v>0</v>
      </c>
      <c r="Q24" s="89">
        <f t="shared" si="3"/>
        <v>16386153.270000001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1517850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99">
        <v>0</v>
      </c>
      <c r="P25" s="99">
        <v>0</v>
      </c>
      <c r="Q25" s="85">
        <f t="shared" si="3"/>
        <v>945092.59000000008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2007500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99">
        <v>0</v>
      </c>
      <c r="P26" s="99">
        <v>0</v>
      </c>
      <c r="Q26" s="85">
        <f t="shared" si="3"/>
        <v>655678.56999999995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3620144.26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99">
        <v>0</v>
      </c>
      <c r="P27" s="99">
        <v>0</v>
      </c>
      <c r="Q27" s="85">
        <f t="shared" si="3"/>
        <v>2020308.5799999998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406900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103">
        <v>0</v>
      </c>
      <c r="Q29" s="85">
        <f t="shared" si="3"/>
        <v>263197.27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63800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99">
        <v>0</v>
      </c>
      <c r="P30" s="99">
        <v>0</v>
      </c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99">
        <v>0</v>
      </c>
      <c r="P31" s="99">
        <v>0</v>
      </c>
      <c r="Q31" s="85">
        <f t="shared" ref="Q31:Q51" si="6">E31+F31+G31+H31+I31+J31+K31+L31+M31+N31+O31+P31</f>
        <v>4685512.17</v>
      </c>
    </row>
    <row r="32" spans="1:17" s="42" customFormat="1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99">
        <v>0</v>
      </c>
      <c r="P32" s="99">
        <v>0</v>
      </c>
      <c r="Q32" s="103">
        <f t="shared" si="6"/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10924179.960000001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99">
        <v>0</v>
      </c>
      <c r="P33" s="99">
        <v>0</v>
      </c>
      <c r="Q33" s="85">
        <f t="shared" si="6"/>
        <v>7798700.5300000003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8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8">
        <f t="shared" si="8"/>
        <v>0</v>
      </c>
      <c r="H42" s="108">
        <f t="shared" si="8"/>
        <v>0</v>
      </c>
      <c r="I42" s="108">
        <f t="shared" si="8"/>
        <v>0</v>
      </c>
      <c r="J42" s="108">
        <f t="shared" si="8"/>
        <v>0</v>
      </c>
      <c r="K42" s="108">
        <f t="shared" si="8"/>
        <v>0</v>
      </c>
      <c r="L42" s="108">
        <f t="shared" si="8"/>
        <v>0</v>
      </c>
      <c r="M42" s="108">
        <f t="shared" si="8"/>
        <v>0</v>
      </c>
      <c r="N42" s="108">
        <f t="shared" si="8"/>
        <v>0</v>
      </c>
      <c r="O42" s="108">
        <f t="shared" si="8"/>
        <v>0</v>
      </c>
      <c r="P42" s="108">
        <f t="shared" si="8"/>
        <v>0</v>
      </c>
      <c r="Q42" s="108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25800000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0</v>
      </c>
      <c r="Q50" s="89">
        <f t="shared" si="6"/>
        <v>2725420.98</v>
      </c>
    </row>
    <row r="51" spans="1:19" x14ac:dyDescent="0.25">
      <c r="A51" s="46"/>
      <c r="B51" s="63" t="s">
        <v>29</v>
      </c>
      <c r="C51" s="91">
        <v>400000</v>
      </c>
      <c r="D51" s="91">
        <v>4437000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99">
        <v>0</v>
      </c>
      <c r="Q51" s="85">
        <f t="shared" si="6"/>
        <v>1030556.18</v>
      </c>
    </row>
    <row r="52" spans="1:19" x14ac:dyDescent="0.25">
      <c r="A52" s="46"/>
      <c r="B52" s="63" t="s">
        <v>30</v>
      </c>
      <c r="C52" s="99">
        <v>0</v>
      </c>
      <c r="D52" s="91">
        <v>3253500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99">
        <v>0</v>
      </c>
      <c r="Q52" s="106">
        <f>E52+F52+G52+H52+I52+J52+K52+L52+M52+N52+O52+P52</f>
        <v>79400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3"/>
    </row>
    <row r="55" spans="1:19" x14ac:dyDescent="0.25">
      <c r="A55" s="46"/>
      <c r="B55" s="63" t="s">
        <v>33</v>
      </c>
      <c r="C55" s="91">
        <v>100000</v>
      </c>
      <c r="D55" s="91">
        <v>2701500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368000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106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8">
        <f>G61+G62+G63+G64</f>
        <v>0</v>
      </c>
      <c r="H60" s="108">
        <f>H61+H62+H63+H64</f>
        <v>0</v>
      </c>
      <c r="I60" s="108">
        <f t="shared" ref="I60:P60" si="11">I61+I62+I63+I64</f>
        <v>0</v>
      </c>
      <c r="J60" s="108">
        <f t="shared" si="11"/>
        <v>0</v>
      </c>
      <c r="K60" s="108">
        <f t="shared" si="11"/>
        <v>0</v>
      </c>
      <c r="L60" s="108">
        <f t="shared" si="11"/>
        <v>0</v>
      </c>
      <c r="M60" s="108">
        <f t="shared" si="11"/>
        <v>0</v>
      </c>
      <c r="N60" s="89">
        <f t="shared" si="11"/>
        <v>2258254.84</v>
      </c>
      <c r="O60" s="108">
        <f t="shared" si="11"/>
        <v>0</v>
      </c>
      <c r="P60" s="101">
        <f t="shared" si="11"/>
        <v>0</v>
      </c>
      <c r="Q60" s="101">
        <f t="shared" si="10"/>
        <v>2258254.84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99">
        <v>0</v>
      </c>
      <c r="Q61" s="99">
        <f t="shared" si="10"/>
        <v>2258254.84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8">
        <f t="shared" si="12"/>
        <v>0</v>
      </c>
      <c r="H65" s="108">
        <f t="shared" si="12"/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8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495664074.12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0</v>
      </c>
      <c r="P72" s="95">
        <f t="shared" si="13"/>
        <v>0</v>
      </c>
      <c r="Q72" s="95">
        <f>Q8+Q14+Q24+Q34+Q42+Q50+Q60+Q65</f>
        <v>337004199.46999997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9">
        <f>SUM(C74:C81)</f>
        <v>0</v>
      </c>
      <c r="D82" s="110">
        <f>SUM(D74:D81)</f>
        <v>0</v>
      </c>
      <c r="E82" s="110">
        <v>0</v>
      </c>
      <c r="F82" s="110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1">
        <v>0</v>
      </c>
    </row>
    <row r="83" spans="1:17" ht="13.5" customHeight="1" x14ac:dyDescent="0.25">
      <c r="A83" s="46"/>
      <c r="B83" s="46"/>
      <c r="C83" s="68"/>
      <c r="D83" s="68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495664074.12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0</v>
      </c>
      <c r="P84" s="98">
        <f t="shared" si="14"/>
        <v>0</v>
      </c>
      <c r="Q84" s="98">
        <f>Q72+Q82</f>
        <v>337004199.46999997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14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6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115"/>
    </row>
    <row r="91" spans="1:17" ht="13.5" customHeight="1" x14ac:dyDescent="0.25">
      <c r="A91" s="46"/>
      <c r="C91" s="117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149606299202" bottom="0.74803149606299202" header="0.31496062992126" footer="0.31496062992126"/>
  <pageSetup scale="54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2023-11-09T15:53:14Z</cp:lastPrinted>
  <dcterms:created xsi:type="dcterms:W3CDTF">2018-04-17T18:57:16Z</dcterms:created>
  <dcterms:modified xsi:type="dcterms:W3CDTF">2023-11-09T16:07:28Z</dcterms:modified>
</cp:coreProperties>
</file>