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Noviembre\"/>
    </mc:Choice>
  </mc:AlternateContent>
  <bookViews>
    <workbookView xWindow="0" yWindow="0" windowWidth="28800" windowHeight="12300" activeTab="1"/>
  </bookViews>
  <sheets>
    <sheet name="P1 Presupuesto Aprobado" sheetId="2" r:id="rId1"/>
    <sheet name="P2 Presupuesto Ejecutado " sheetId="42" r:id="rId2"/>
    <sheet name="P3 Presupuesto Aprobad-Ejec." sheetId="48" r:id="rId3"/>
  </sheets>
  <definedNames>
    <definedName name="_xlnm.Print_Area" localSheetId="1">'P2 Presupuesto Ejecutado '!$B$1:$Q$89</definedName>
    <definedName name="_xlnm.Print_Area" localSheetId="2">'P3 Presupuesto Aprobad-Ejec.'!$B$1:$Q$89</definedName>
    <definedName name="_xlnm.Print_Titles" localSheetId="1">'P2 Presupuesto Ejecutado '!$1:$6</definedName>
    <definedName name="_xlnm.Print_Titles" localSheetId="2">'P3 Presupuesto Aprobad-Ejec.'!$1:$6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8" l="1"/>
  <c r="C82" i="48"/>
  <c r="Q71" i="48"/>
  <c r="Q70" i="48"/>
  <c r="Q69" i="48"/>
  <c r="Q68" i="48"/>
  <c r="C68" i="48"/>
  <c r="Q67" i="48"/>
  <c r="Q66" i="48"/>
  <c r="Q65" i="48"/>
  <c r="H65" i="48"/>
  <c r="G65" i="48"/>
  <c r="F65" i="48"/>
  <c r="E65" i="48"/>
  <c r="D65" i="48"/>
  <c r="C65" i="48"/>
  <c r="Q64" i="48"/>
  <c r="Q63" i="48"/>
  <c r="Q62" i="48"/>
  <c r="Q61" i="48"/>
  <c r="P60" i="48"/>
  <c r="O60" i="48"/>
  <c r="N60" i="48"/>
  <c r="M60" i="48"/>
  <c r="L60" i="48"/>
  <c r="K60" i="48"/>
  <c r="J60" i="48"/>
  <c r="I60" i="48"/>
  <c r="H60" i="48"/>
  <c r="G60" i="48"/>
  <c r="F60" i="48"/>
  <c r="E60" i="48"/>
  <c r="Q60" i="48" s="1"/>
  <c r="D60" i="48"/>
  <c r="C60" i="48"/>
  <c r="Q59" i="48"/>
  <c r="Q58" i="48"/>
  <c r="Q57" i="48"/>
  <c r="Q56" i="48"/>
  <c r="Q54" i="48"/>
  <c r="Q53" i="48"/>
  <c r="Q52" i="48"/>
  <c r="Q51" i="48"/>
  <c r="P50" i="48"/>
  <c r="O50" i="48"/>
  <c r="N50" i="48"/>
  <c r="M50" i="48"/>
  <c r="L50" i="48"/>
  <c r="K50" i="48"/>
  <c r="J50" i="48"/>
  <c r="I50" i="48"/>
  <c r="H50" i="48"/>
  <c r="G50" i="48"/>
  <c r="F50" i="48"/>
  <c r="E50" i="48"/>
  <c r="Q50" i="48" s="1"/>
  <c r="D50" i="48"/>
  <c r="C50" i="48"/>
  <c r="Q49" i="48"/>
  <c r="Q48" i="48"/>
  <c r="Q47" i="48"/>
  <c r="Q46" i="48"/>
  <c r="Q45" i="48"/>
  <c r="Q44" i="48"/>
  <c r="Q43" i="48"/>
  <c r="P42" i="48"/>
  <c r="O42" i="48"/>
  <c r="N42" i="48"/>
  <c r="M42" i="48"/>
  <c r="L42" i="48"/>
  <c r="K42" i="48"/>
  <c r="J42" i="48"/>
  <c r="I42" i="48"/>
  <c r="H42" i="48"/>
  <c r="G42" i="48"/>
  <c r="F42" i="48"/>
  <c r="E42" i="48"/>
  <c r="Q42" i="48" s="1"/>
  <c r="D42" i="48"/>
  <c r="C42" i="48"/>
  <c r="Q41" i="48"/>
  <c r="Q40" i="48"/>
  <c r="Q39" i="48"/>
  <c r="Q38" i="48"/>
  <c r="Q37" i="48"/>
  <c r="Q36" i="48"/>
  <c r="Q35" i="48"/>
  <c r="P34" i="48"/>
  <c r="O34" i="48"/>
  <c r="N34" i="48"/>
  <c r="M34" i="48"/>
  <c r="L34" i="48"/>
  <c r="K34" i="48"/>
  <c r="J34" i="48"/>
  <c r="I34" i="48"/>
  <c r="H34" i="48"/>
  <c r="G34" i="48"/>
  <c r="F34" i="48"/>
  <c r="E34" i="48"/>
  <c r="Q34" i="48" s="1"/>
  <c r="D34" i="48"/>
  <c r="C34" i="48"/>
  <c r="Q33" i="48"/>
  <c r="Q32" i="48"/>
  <c r="Q31" i="48"/>
  <c r="Q30" i="48"/>
  <c r="Q29" i="48"/>
  <c r="Q28" i="48"/>
  <c r="Q27" i="48"/>
  <c r="Q26" i="48"/>
  <c r="Q25" i="48"/>
  <c r="P24" i="48"/>
  <c r="O24" i="48"/>
  <c r="N24" i="48"/>
  <c r="M24" i="48"/>
  <c r="L24" i="48"/>
  <c r="K24" i="48"/>
  <c r="J24" i="48"/>
  <c r="I24" i="48"/>
  <c r="H24" i="48"/>
  <c r="G24" i="48"/>
  <c r="F24" i="48"/>
  <c r="E24" i="48"/>
  <c r="Q24" i="48" s="1"/>
  <c r="D24" i="48"/>
  <c r="C24" i="48"/>
  <c r="Q23" i="48"/>
  <c r="Q22" i="48"/>
  <c r="Q21" i="48"/>
  <c r="Q20" i="48"/>
  <c r="Q19" i="48"/>
  <c r="Q18" i="48"/>
  <c r="Q17" i="48"/>
  <c r="Q16" i="48"/>
  <c r="Q15" i="48"/>
  <c r="P14" i="48"/>
  <c r="O14" i="48"/>
  <c r="N14" i="48"/>
  <c r="M14" i="48"/>
  <c r="L14" i="48"/>
  <c r="L7" i="48" s="1"/>
  <c r="K14" i="48"/>
  <c r="K7" i="48" s="1"/>
  <c r="J14" i="48"/>
  <c r="I14" i="48"/>
  <c r="H14" i="48"/>
  <c r="G14" i="48"/>
  <c r="F14" i="48"/>
  <c r="E14" i="48"/>
  <c r="Q14" i="48" s="1"/>
  <c r="D14" i="48"/>
  <c r="C14" i="48"/>
  <c r="Q13" i="48"/>
  <c r="Q12" i="48"/>
  <c r="Q11" i="48"/>
  <c r="Q10" i="48"/>
  <c r="Q9" i="48"/>
  <c r="P8" i="48"/>
  <c r="P72" i="48" s="1"/>
  <c r="P84" i="48" s="1"/>
  <c r="O8" i="48"/>
  <c r="O7" i="48" s="1"/>
  <c r="N8" i="48"/>
  <c r="N7" i="48" s="1"/>
  <c r="M8" i="48"/>
  <c r="M7" i="48" s="1"/>
  <c r="L8" i="48"/>
  <c r="L72" i="48" s="1"/>
  <c r="L84" i="48" s="1"/>
  <c r="K8" i="48"/>
  <c r="K72" i="48" s="1"/>
  <c r="K84" i="48" s="1"/>
  <c r="J8" i="48"/>
  <c r="J72" i="48" s="1"/>
  <c r="J84" i="48" s="1"/>
  <c r="I8" i="48"/>
  <c r="I72" i="48" s="1"/>
  <c r="I84" i="48" s="1"/>
  <c r="H8" i="48"/>
  <c r="H7" i="48" s="1"/>
  <c r="G8" i="48"/>
  <c r="G72" i="48" s="1"/>
  <c r="G84" i="48" s="1"/>
  <c r="F8" i="48"/>
  <c r="F72" i="48" s="1"/>
  <c r="F84" i="48" s="1"/>
  <c r="E8" i="48"/>
  <c r="E72" i="48" s="1"/>
  <c r="E84" i="48" s="1"/>
  <c r="D8" i="48"/>
  <c r="D72" i="48" s="1"/>
  <c r="D84" i="48" s="1"/>
  <c r="C8" i="48"/>
  <c r="C7" i="48" s="1"/>
  <c r="AD7" i="48"/>
  <c r="W7" i="48"/>
  <c r="X7" i="48" s="1"/>
  <c r="Y7" i="48" s="1"/>
  <c r="Z7" i="48" s="1"/>
  <c r="AA7" i="48" s="1"/>
  <c r="AB7" i="48" s="1"/>
  <c r="P7" i="48"/>
  <c r="E7" i="48"/>
  <c r="D7" i="48"/>
  <c r="F7" i="48" l="1"/>
  <c r="H72" i="48"/>
  <c r="H84" i="48" s="1"/>
  <c r="G7" i="48"/>
  <c r="I7" i="48"/>
  <c r="J7" i="48"/>
  <c r="N72" i="48"/>
  <c r="N84" i="48" s="1"/>
  <c r="AC6" i="48"/>
  <c r="AD6" i="48" s="1"/>
  <c r="C72" i="48"/>
  <c r="C84" i="48" s="1"/>
  <c r="O72" i="48"/>
  <c r="O84" i="48" s="1"/>
  <c r="M72" i="48"/>
  <c r="M84" i="48" s="1"/>
  <c r="Q8" i="48"/>
  <c r="Q26" i="42"/>
  <c r="Q27" i="42"/>
  <c r="Q28" i="42"/>
  <c r="Q29" i="42"/>
  <c r="Q30" i="42"/>
  <c r="Q31" i="42"/>
  <c r="Q32" i="42"/>
  <c r="Q33" i="42"/>
  <c r="Q25" i="42"/>
  <c r="Q72" i="48" l="1"/>
  <c r="Q84" i="48" s="1"/>
  <c r="Q7" i="48"/>
  <c r="Q9" i="42"/>
  <c r="D82" i="42" l="1"/>
  <c r="C82" i="42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Q23" i="42"/>
  <c r="Q22" i="42"/>
  <c r="Q21" i="42"/>
  <c r="Q20" i="42"/>
  <c r="Q19" i="42"/>
  <c r="Q18" i="42"/>
  <c r="Q17" i="42"/>
  <c r="Q16" i="42"/>
  <c r="Q15" i="42"/>
  <c r="P14" i="42"/>
  <c r="P72" i="42" s="1"/>
  <c r="P84" i="42" s="1"/>
  <c r="O14" i="42"/>
  <c r="N14" i="42"/>
  <c r="M14" i="42"/>
  <c r="L14" i="42"/>
  <c r="K14" i="42"/>
  <c r="J14" i="42"/>
  <c r="I14" i="42"/>
  <c r="H14" i="42"/>
  <c r="G14" i="42"/>
  <c r="F14" i="42"/>
  <c r="F72" i="42" s="1"/>
  <c r="F84" i="42" s="1"/>
  <c r="E14" i="42"/>
  <c r="E72" i="42" s="1"/>
  <c r="E84" i="42" s="1"/>
  <c r="D14" i="42"/>
  <c r="C14" i="42"/>
  <c r="C72" i="42" s="1"/>
  <c r="C84" i="42" s="1"/>
  <c r="Q13" i="42"/>
  <c r="Q12" i="42"/>
  <c r="Q11" i="42"/>
  <c r="Q10" i="42"/>
  <c r="P8" i="42"/>
  <c r="P7" i="42" s="1"/>
  <c r="O8" i="42"/>
  <c r="N8" i="42"/>
  <c r="M8" i="42"/>
  <c r="L8" i="42"/>
  <c r="K8" i="42"/>
  <c r="J8" i="42"/>
  <c r="I8" i="42"/>
  <c r="H8" i="42"/>
  <c r="G8" i="42"/>
  <c r="F8" i="42"/>
  <c r="F7" i="42" s="1"/>
  <c r="E8" i="42"/>
  <c r="E7" i="42" s="1"/>
  <c r="D8" i="42"/>
  <c r="C8" i="42"/>
  <c r="C7" i="42" s="1"/>
  <c r="AD7" i="42"/>
  <c r="W7" i="42"/>
  <c r="X7" i="42" s="1"/>
  <c r="O7" i="42" l="1"/>
  <c r="O72" i="42"/>
  <c r="O84" i="42" s="1"/>
  <c r="N7" i="42"/>
  <c r="N72" i="42"/>
  <c r="N84" i="42" s="1"/>
  <c r="M7" i="42"/>
  <c r="M72" i="42"/>
  <c r="M84" i="42" s="1"/>
  <c r="L7" i="42"/>
  <c r="Q60" i="42"/>
  <c r="K72" i="42"/>
  <c r="K84" i="42" s="1"/>
  <c r="K7" i="42"/>
  <c r="J72" i="42"/>
  <c r="J84" i="42" s="1"/>
  <c r="J7" i="42"/>
  <c r="D72" i="42"/>
  <c r="D84" i="42" s="1"/>
  <c r="D7" i="42"/>
  <c r="Q50" i="42"/>
  <c r="Q34" i="42"/>
  <c r="Q24" i="42"/>
  <c r="I72" i="42"/>
  <c r="I84" i="42" s="1"/>
  <c r="G7" i="42"/>
  <c r="H7" i="42"/>
  <c r="I7" i="42"/>
  <c r="H72" i="42"/>
  <c r="H84" i="42" s="1"/>
  <c r="Y7" i="42"/>
  <c r="Z7" i="42" s="1"/>
  <c r="AA7" i="42" s="1"/>
  <c r="AB7" i="42" s="1"/>
  <c r="Q14" i="42"/>
  <c r="L72" i="42"/>
  <c r="L84" i="42" s="1"/>
  <c r="Q8" i="42"/>
  <c r="G72" i="42"/>
  <c r="G84" i="42" s="1"/>
  <c r="Q7" i="42" l="1"/>
  <c r="Q72" i="42"/>
  <c r="Q84" i="42" s="1"/>
  <c r="AC6" i="42"/>
  <c r="AD6" i="42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<sst xmlns="http://schemas.openxmlformats.org/spreadsheetml/2006/main" count="307" uniqueCount="123">
  <si>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</si>
  <si>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</si>
  <si>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</si>
  <si>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</si>
  <si>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</si>
  <si>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</si>
  <si>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</si>
  <si>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</si>
  <si>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</si>
  <si>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</si>
  <si>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</si>
  <si>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</si>
  <si>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</si>
  <si>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</si>
  <si>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</si>
  <si>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</si>
  <si>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</si>
  <si>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</si>
  <si>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</si>
  <si>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</si>
  <si>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</si>
  <si>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</si>
  <si>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</si>
  <si>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</si>
  <si>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</si>
  <si>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</si>
  <si>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</si>
  <si>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</si>
  <si>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</si>
  <si>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</si>
  <si>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</si>
  <si>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</si>
  <si>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</si>
  <si>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</si>
  <si>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</si>
  <si>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</si>
  <si>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</si>
  <si>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</si>
  <si>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</si>
  <si>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</si>
  <si>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</si>
  <si>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</si>
  <si>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</si>
  <si>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</si>
  <si>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</si>
  <si>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</si>
  <si>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</si>
  <si>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</si>
  <si>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</si>
  <si>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</si>
  <si>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</si>
  <si>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</si>
  <si>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</si>
  <si>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</si>
  <si>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</si>
  <si>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</si>
  <si>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</si>
  <si>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</si>
  <si>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</si>
  <si>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</si>
  <si>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</si>
  <si>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</si>
  <si>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</si>
  <si>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</si>
  <si>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</si>
  <si>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</si>
  <si>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</si>
  <si>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</si>
  <si>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</si>
  <si>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</si>
  <si>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</si>
  <si>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</si>
  <si>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</si>
  <si>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</si>
  <si>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</si>
  <si>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</si>
  <si>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</si>
  <si>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</si>
  <si>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</si>
  <si>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</si>
  <si>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</si>
  <si>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</si>
  <si>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</si>
  <si>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</si>
  <si>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</si>
  <si>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</si>
  <si>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</si>
  <si>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</si>
  <si>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</si>
  <si>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</si>
  <si>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</si>
  <si>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</si>
  <si>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</si>
  <si>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</si>
  <si>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</si>
  <si>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</si>
  <si>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</si>
  <si>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</si>
  <si>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</si>
  <si>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</si>
  <si>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</si>
  <si>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</si>
  <si>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</si>
  <si>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</si>
  <si>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</si>
  <si>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</si>
  <si>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</si>
  <si>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</si>
  <si>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</si>
  <si>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</si>
  <si>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</si>
  <si>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</si>
  <si>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</si>
  <si>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</si>
  <si>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</si>
  <si>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</si>
  <si>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</si>
  <si>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</si>
  <si>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</si>
  <si>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</si>
  <si>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Presupuesto Modificado Noviembre</t>
  </si>
  <si>
    <t>Fecha de imputación: hasta el 30 de Noviembre 2024</t>
  </si>
  <si>
    <t>Fecha de registro: hasta el 03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</si>
</sst>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19" zoomScaleNormal="100" workbookViewId="0">
      <selection activeCell="C7" sqref="C7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8" t="s">
        <v>101</v>
      </c>
      <c r="B1" s="118"/>
      <c r="C1" s="118"/>
      <c r="E1" s="9" t="s">
        <v>38</v>
      </c>
    </row>
    <row r="2" spans="1:6" ht="18.75" x14ac:dyDescent="0.25">
      <c r="A2" s="118" t="s">
        <v>108</v>
      </c>
      <c r="B2" s="118"/>
      <c r="C2" s="118"/>
      <c r="E2" s="15" t="s">
        <v>97</v>
      </c>
    </row>
    <row r="3" spans="1:6" ht="18.75" x14ac:dyDescent="0.25">
      <c r="A3" s="118" t="s">
        <v>119</v>
      </c>
      <c r="B3" s="118"/>
      <c r="C3" s="118"/>
      <c r="E3" s="15" t="s">
        <v>98</v>
      </c>
    </row>
    <row r="4" spans="1:6" ht="18.75" x14ac:dyDescent="0.3">
      <c r="A4" s="119" t="s">
        <v>99</v>
      </c>
      <c r="B4" s="119"/>
      <c r="C4" s="119"/>
      <c r="E4" s="9" t="s">
        <v>93</v>
      </c>
    </row>
    <row r="5" spans="1:6" x14ac:dyDescent="0.25">
      <c r="A5" s="115" t="s">
        <v>36</v>
      </c>
      <c r="B5" s="115"/>
      <c r="C5" s="115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4" t="s">
        <v>116</v>
      </c>
      <c r="C94" s="114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5" t="s">
        <v>104</v>
      </c>
      <c r="C95" s="115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6" t="s">
        <v>110</v>
      </c>
      <c r="B99" s="116"/>
      <c r="E99" s="21"/>
      <c r="F99" s="21"/>
      <c r="G99" s="21"/>
      <c r="H99" s="21"/>
      <c r="I99" s="21"/>
      <c r="J99" s="21"/>
    </row>
    <row r="100" spans="1:10" x14ac:dyDescent="0.25">
      <c r="A100" s="117" t="s">
        <v>105</v>
      </c>
      <c r="B100" s="117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E50" sqref="E50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hidden="1" customWidth="1"/>
    <col min="11" max="11" width="15.5703125" style="35" customWidth="1"/>
    <col min="12" max="12" width="13.42578125" style="35" customWidth="1"/>
    <col min="13" max="13" width="11.28515625" style="35" bestFit="1" customWidth="1"/>
    <col min="14" max="14" width="15" style="35" customWidth="1"/>
    <col min="15" max="15" width="12.7109375" style="35" customWidth="1"/>
    <col min="16" max="16" width="10.2851562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470118081.52000004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25741865.949999996</v>
      </c>
      <c r="M7" s="76">
        <f t="shared" si="0"/>
        <v>32868748.539999999</v>
      </c>
      <c r="N7" s="76">
        <f t="shared" si="0"/>
        <v>43783093.75</v>
      </c>
      <c r="O7" s="96">
        <f t="shared" si="0"/>
        <v>47557748.780000001</v>
      </c>
      <c r="P7" s="96">
        <f t="shared" si="0"/>
        <v>0</v>
      </c>
      <c r="Q7" s="78">
        <f t="shared" si="0"/>
        <v>392743818.00999993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280260441.38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18212235.649999999</v>
      </c>
      <c r="M8" s="81">
        <f t="shared" si="2"/>
        <v>18845606.870000001</v>
      </c>
      <c r="N8" s="81">
        <f>N9+N10+N11+N12+N13</f>
        <v>32124428.029999997</v>
      </c>
      <c r="O8" s="97">
        <f t="shared" si="2"/>
        <v>33833469.82</v>
      </c>
      <c r="P8" s="97">
        <f t="shared" si="2"/>
        <v>0</v>
      </c>
      <c r="Q8" s="81">
        <f>E8+F8+G8+H8+I8+J8+K8+L8+M8+N8+O8+P8</f>
        <v>246671869.53999999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201418908.40000001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82">
        <v>14458000</v>
      </c>
      <c r="M9" s="82">
        <v>14433733.33</v>
      </c>
      <c r="N9" s="82">
        <v>14203100</v>
      </c>
      <c r="O9" s="82">
        <v>29409994.34</v>
      </c>
      <c r="P9" s="95">
        <v>0</v>
      </c>
      <c r="Q9" s="83">
        <f>E9+F9+G9+H9+I9+J9+K9+L9+M9+N9+O9+P9</f>
        <v>176628590.11000001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82">
        <v>665274.25</v>
      </c>
      <c r="M10" s="82">
        <v>666194.17000000004</v>
      </c>
      <c r="N10" s="82">
        <v>15073041.68</v>
      </c>
      <c r="O10" s="82">
        <v>758865.21</v>
      </c>
      <c r="P10" s="95">
        <v>0</v>
      </c>
      <c r="Q10" s="67">
        <f t="shared" ref="Q10:Q24" si="3">E10+F10+G10+H10+I10+J10+K10+L10+M10+N10+O10+P10</f>
        <v>35930394.610000007</v>
      </c>
    </row>
    <row r="11" spans="1:30" x14ac:dyDescent="0.25">
      <c r="A11" s="45"/>
      <c r="B11" s="62" t="s">
        <v>39</v>
      </c>
      <c r="C11" s="87">
        <v>10000000</v>
      </c>
      <c r="D11" s="87">
        <v>11500000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82">
        <v>948034.23</v>
      </c>
      <c r="M11" s="82">
        <v>1608462.57</v>
      </c>
      <c r="N11" s="82">
        <v>745644.9</v>
      </c>
      <c r="O11" s="82">
        <v>1491289.8</v>
      </c>
      <c r="P11" s="95">
        <v>0</v>
      </c>
      <c r="Q11" s="67">
        <f>E11+F11+G11+H11+I11+J11+K11+L11+M11+N11+O11+P11</f>
        <v>10608577.980000002</v>
      </c>
    </row>
    <row r="12" spans="1:30" x14ac:dyDescent="0.25">
      <c r="A12" s="45"/>
      <c r="B12" s="62" t="s">
        <v>5</v>
      </c>
      <c r="C12" s="87">
        <v>0</v>
      </c>
      <c r="D12" s="87">
        <v>60000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60000</v>
      </c>
      <c r="P12" s="95">
        <v>0</v>
      </c>
      <c r="Q12" s="95">
        <f>E12+F12+G12+H12+I12+J12+K12+L12+M12+N12+O12+P12</f>
        <v>60000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82">
        <v>2140927.17</v>
      </c>
      <c r="M13" s="82">
        <v>2137216.7999999998</v>
      </c>
      <c r="N13" s="82">
        <v>2102641.4500000002</v>
      </c>
      <c r="O13" s="82">
        <v>2113320.4700000002</v>
      </c>
      <c r="P13" s="95">
        <v>0</v>
      </c>
      <c r="Q13" s="82">
        <f>E13+F13+G13+H13+I13+J13+K13+L13+M13+N13+O13+P13</f>
        <v>23444306.840000004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135938148.09999999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85">
        <f t="shared" si="4"/>
        <v>16795805.579999998</v>
      </c>
      <c r="H14" s="85">
        <f t="shared" si="4"/>
        <v>5963099.2199999997</v>
      </c>
      <c r="I14" s="85">
        <f t="shared" si="4"/>
        <v>14911518.18</v>
      </c>
      <c r="J14" s="85">
        <f t="shared" si="4"/>
        <v>11452140.300000001</v>
      </c>
      <c r="K14" s="85">
        <f t="shared" si="4"/>
        <v>9278170.7799999993</v>
      </c>
      <c r="L14" s="85">
        <f t="shared" si="4"/>
        <v>6387512.1299999999</v>
      </c>
      <c r="M14" s="85">
        <f t="shared" si="4"/>
        <v>12944155.310000001</v>
      </c>
      <c r="N14" s="85">
        <f t="shared" si="4"/>
        <v>10932128.129999999</v>
      </c>
      <c r="O14" s="97">
        <f t="shared" si="4"/>
        <v>8960189.4000000004</v>
      </c>
      <c r="P14" s="97">
        <f t="shared" si="4"/>
        <v>0</v>
      </c>
      <c r="Q14" s="86">
        <f t="shared" si="3"/>
        <v>108237489.13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18218000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82">
        <v>1169187.8999999999</v>
      </c>
      <c r="M15" s="82">
        <v>1393197.21</v>
      </c>
      <c r="N15" s="82">
        <v>1485181.33</v>
      </c>
      <c r="O15" s="95">
        <v>1676054.7</v>
      </c>
      <c r="P15" s="95">
        <v>0</v>
      </c>
      <c r="Q15" s="82">
        <f t="shared" si="3"/>
        <v>15574113.360000001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82">
        <v>356500</v>
      </c>
      <c r="M16" s="82">
        <v>397475.26</v>
      </c>
      <c r="N16" s="82">
        <v>662047.19999999995</v>
      </c>
      <c r="O16" s="95">
        <v>1213826.22</v>
      </c>
      <c r="P16" s="95">
        <v>0</v>
      </c>
      <c r="Q16" s="82">
        <f t="shared" si="3"/>
        <v>5439785.46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42921.1</v>
      </c>
      <c r="M17" s="95">
        <v>25350</v>
      </c>
      <c r="N17" s="82">
        <v>156200.79999999999</v>
      </c>
      <c r="O17" s="95">
        <v>67300</v>
      </c>
      <c r="P17" s="95">
        <v>0</v>
      </c>
      <c r="Q17" s="82">
        <f t="shared" si="3"/>
        <v>1339626.58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2271000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82">
        <v>298187.03000000003</v>
      </c>
      <c r="M18" s="82">
        <v>64503.48</v>
      </c>
      <c r="N18" s="82">
        <v>326074.14</v>
      </c>
      <c r="O18" s="95">
        <v>138972.4</v>
      </c>
      <c r="P18" s="95">
        <v>0</v>
      </c>
      <c r="Q18" s="82">
        <f t="shared" si="3"/>
        <v>2055347.5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32917702.079999998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82">
        <v>2705741.29</v>
      </c>
      <c r="M19" s="82">
        <v>4799190.91</v>
      </c>
      <c r="N19" s="82">
        <v>2253352.48</v>
      </c>
      <c r="O19" s="95">
        <v>1817635.27</v>
      </c>
      <c r="P19" s="95">
        <v>0</v>
      </c>
      <c r="Q19" s="82">
        <f t="shared" si="3"/>
        <v>27399907.949999999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8571475.9199999999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82">
        <v>997997.69</v>
      </c>
      <c r="M20" s="82">
        <v>443971.62</v>
      </c>
      <c r="N20" s="82">
        <v>859620.14</v>
      </c>
      <c r="O20" s="95">
        <v>65530.25</v>
      </c>
      <c r="P20" s="95">
        <v>0</v>
      </c>
      <c r="Q20" s="82">
        <f t="shared" si="3"/>
        <v>7993957.2999999989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8721951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82">
        <v>129996.62</v>
      </c>
      <c r="M21" s="82">
        <v>292600.48</v>
      </c>
      <c r="N21" s="82">
        <v>518906.43</v>
      </c>
      <c r="O21" s="95">
        <v>386403.27</v>
      </c>
      <c r="P21" s="95">
        <v>0</v>
      </c>
      <c r="Q21" s="82">
        <f t="shared" si="3"/>
        <v>7866411.2999999989</v>
      </c>
    </row>
    <row r="22" spans="1:17" x14ac:dyDescent="0.25">
      <c r="A22" s="45"/>
      <c r="B22" s="62" t="s">
        <v>15</v>
      </c>
      <c r="C22" s="87">
        <v>23095000</v>
      </c>
      <c r="D22" s="87">
        <v>45239863.100000001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82">
        <v>670460.5</v>
      </c>
      <c r="M22" s="82">
        <v>4123058</v>
      </c>
      <c r="N22" s="82">
        <v>3982214.69</v>
      </c>
      <c r="O22" s="95">
        <v>2705467.4</v>
      </c>
      <c r="P22" s="95">
        <v>0</v>
      </c>
      <c r="Q22" s="82">
        <f t="shared" si="3"/>
        <v>32486549.289999999</v>
      </c>
    </row>
    <row r="23" spans="1:17" x14ac:dyDescent="0.25">
      <c r="A23" s="45"/>
      <c r="B23" s="62" t="s">
        <v>40</v>
      </c>
      <c r="C23" s="87">
        <v>5400000</v>
      </c>
      <c r="D23" s="87">
        <v>10765460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82">
        <v>16520</v>
      </c>
      <c r="M23" s="82">
        <v>1404808.35</v>
      </c>
      <c r="N23" s="82">
        <v>688530.92</v>
      </c>
      <c r="O23" s="95">
        <v>888999.89</v>
      </c>
      <c r="P23" s="95">
        <v>0</v>
      </c>
      <c r="Q23" s="82">
        <f t="shared" si="3"/>
        <v>8081790.3899999997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24196856.850000001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1142118.17</v>
      </c>
      <c r="M24" s="99">
        <f t="shared" si="5"/>
        <v>1027585.56</v>
      </c>
      <c r="N24" s="99">
        <f t="shared" si="5"/>
        <v>462462.58999999997</v>
      </c>
      <c r="O24" s="99">
        <f>O25+O26+O27+O28+O29+O30+O31+O32+O33</f>
        <v>4549781.5</v>
      </c>
      <c r="P24" s="99">
        <f t="shared" si="5"/>
        <v>0</v>
      </c>
      <c r="Q24" s="85">
        <f t="shared" si="3"/>
        <v>18613667.950000003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1652587.61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87">
        <v>214174.7</v>
      </c>
      <c r="M25" s="98">
        <v>10500</v>
      </c>
      <c r="N25" s="87">
        <v>102482.9</v>
      </c>
      <c r="O25" s="87">
        <v>88557.35</v>
      </c>
      <c r="P25" s="98">
        <v>0</v>
      </c>
      <c r="Q25" s="82">
        <f>E25+F25+G25+H25+I25+J25+K25+L25+M25+N25+O25+P25</f>
        <v>1249894.07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732400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87">
        <v>264626.8</v>
      </c>
      <c r="M26" s="98">
        <v>0</v>
      </c>
      <c r="N26" s="87">
        <v>12390</v>
      </c>
      <c r="O26" s="87">
        <v>57820</v>
      </c>
      <c r="P26" s="98">
        <v>0</v>
      </c>
      <c r="Q26" s="82">
        <f t="shared" ref="Q26:Q33" si="6">E26+F26+G26+H26+I26+J26+K26+L26+M26+N26+O26+P26</f>
        <v>579686.80000000005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1522095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87">
        <v>107793</v>
      </c>
      <c r="M27" s="98">
        <v>6200</v>
      </c>
      <c r="N27" s="87">
        <v>70500</v>
      </c>
      <c r="O27" s="87">
        <v>264851</v>
      </c>
      <c r="P27" s="98">
        <v>0</v>
      </c>
      <c r="Q27" s="82">
        <f t="shared" si="6"/>
        <v>813226.58000000007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87">
        <v>2800</v>
      </c>
      <c r="M28" s="98">
        <v>0</v>
      </c>
      <c r="N28" s="98">
        <v>0</v>
      </c>
      <c r="O28" s="98">
        <v>0</v>
      </c>
      <c r="P28" s="98">
        <v>0</v>
      </c>
      <c r="Q28" s="82">
        <f t="shared" si="6"/>
        <v>59996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87">
        <v>70328</v>
      </c>
      <c r="P29" s="98">
        <v>0</v>
      </c>
      <c r="Q29" s="82">
        <f t="shared" si="6"/>
        <v>170274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824500</v>
      </c>
      <c r="E30" s="98">
        <v>0</v>
      </c>
      <c r="F30" s="98">
        <v>0</v>
      </c>
      <c r="G30" s="98">
        <v>0</v>
      </c>
      <c r="H30" s="88">
        <v>409507.2</v>
      </c>
      <c r="I30" s="82">
        <v>67850</v>
      </c>
      <c r="J30" s="82">
        <v>190773.08</v>
      </c>
      <c r="K30" s="98">
        <v>0</v>
      </c>
      <c r="L30" s="87">
        <v>7168.5</v>
      </c>
      <c r="M30" s="98">
        <v>0</v>
      </c>
      <c r="N30" s="98">
        <v>0</v>
      </c>
      <c r="O30" s="87">
        <v>60296.82</v>
      </c>
      <c r="P30" s="98">
        <v>0</v>
      </c>
      <c r="Q30" s="82">
        <f t="shared" si="6"/>
        <v>735595.6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9740660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87">
        <v>13999.99</v>
      </c>
      <c r="M31" s="98">
        <v>0</v>
      </c>
      <c r="N31" s="98">
        <v>0</v>
      </c>
      <c r="O31" s="87">
        <v>1777169.75</v>
      </c>
      <c r="P31" s="98">
        <v>0</v>
      </c>
      <c r="Q31" s="82">
        <f t="shared" si="6"/>
        <v>8413889.7400000002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8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82">
        <f t="shared" si="6"/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9333614.2400000002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87">
        <v>531555.18000000005</v>
      </c>
      <c r="M33" s="87">
        <v>1010885.56</v>
      </c>
      <c r="N33" s="87">
        <v>277089.69</v>
      </c>
      <c r="O33" s="87">
        <v>2230758.58</v>
      </c>
      <c r="P33" s="98">
        <v>0</v>
      </c>
      <c r="Q33" s="82">
        <f t="shared" si="6"/>
        <v>6372923.1600000001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7">E35+E36+E37+E38+E39+E40+E41</f>
        <v>0</v>
      </c>
      <c r="F34" s="85">
        <f t="shared" si="7"/>
        <v>1368927.95</v>
      </c>
      <c r="G34" s="85">
        <f t="shared" si="7"/>
        <v>0</v>
      </c>
      <c r="H34" s="97">
        <f t="shared" si="7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7"/>
        <v>0</v>
      </c>
      <c r="M34" s="97">
        <f t="shared" si="7"/>
        <v>0</v>
      </c>
      <c r="N34" s="99">
        <f t="shared" si="7"/>
        <v>0</v>
      </c>
      <c r="O34" s="99">
        <f t="shared" si="7"/>
        <v>0</v>
      </c>
      <c r="P34" s="99">
        <f t="shared" si="7"/>
        <v>0</v>
      </c>
      <c r="Q34" s="85">
        <f t="shared" ref="Q34:Q51" si="8">E34+F34+G34+H34+I34+J34+K34+L34+M34+N34+O34+P34</f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8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8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8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8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8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8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8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9">E43+E44+E45+E46+E47+E48+E49</f>
        <v>0</v>
      </c>
      <c r="F42" s="97">
        <f t="shared" si="9"/>
        <v>0</v>
      </c>
      <c r="G42" s="102">
        <f t="shared" si="9"/>
        <v>0</v>
      </c>
      <c r="H42" s="102">
        <f t="shared" si="9"/>
        <v>0</v>
      </c>
      <c r="I42" s="102">
        <f t="shared" si="9"/>
        <v>0</v>
      </c>
      <c r="J42" s="102">
        <f t="shared" si="9"/>
        <v>0</v>
      </c>
      <c r="K42" s="102">
        <f t="shared" si="9"/>
        <v>0</v>
      </c>
      <c r="L42" s="102">
        <f t="shared" si="9"/>
        <v>0</v>
      </c>
      <c r="M42" s="102">
        <f t="shared" si="9"/>
        <v>0</v>
      </c>
      <c r="N42" s="102">
        <f t="shared" si="9"/>
        <v>0</v>
      </c>
      <c r="O42" s="102">
        <f t="shared" si="9"/>
        <v>0</v>
      </c>
      <c r="P42" s="102">
        <f t="shared" si="9"/>
        <v>0</v>
      </c>
      <c r="Q42" s="102">
        <f t="shared" si="8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8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8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8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8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8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8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8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17567634.189999998</v>
      </c>
      <c r="E50" s="97">
        <f>E51+E52+E53+E54+E55+E56+E57+E58+E59</f>
        <v>0</v>
      </c>
      <c r="F50" s="85">
        <f t="shared" ref="F50:P50" si="10">F51+F52+F53+F54+F55+F56+F57+F58+F59</f>
        <v>264079.3</v>
      </c>
      <c r="G50" s="97">
        <f t="shared" si="10"/>
        <v>2046849.89</v>
      </c>
      <c r="H50" s="97">
        <f t="shared" si="10"/>
        <v>525625.89</v>
      </c>
      <c r="I50" s="97">
        <f t="shared" si="10"/>
        <v>902534.61</v>
      </c>
      <c r="J50" s="97">
        <f t="shared" si="10"/>
        <v>3827096.16</v>
      </c>
      <c r="K50" s="97">
        <f t="shared" si="10"/>
        <v>217120</v>
      </c>
      <c r="L50" s="97">
        <f t="shared" si="10"/>
        <v>0</v>
      </c>
      <c r="M50" s="97">
        <f>M51+M52+M53+M54+M55+M56+M57+M58+M59</f>
        <v>51400.800000000003</v>
      </c>
      <c r="N50" s="97">
        <f>N51+N52+N53+N54+N55+N56+N57+N58+N59</f>
        <v>264075</v>
      </c>
      <c r="O50" s="97">
        <f t="shared" si="10"/>
        <v>214308.06</v>
      </c>
      <c r="P50" s="85">
        <f t="shared" si="10"/>
        <v>0</v>
      </c>
      <c r="Q50" s="85">
        <f t="shared" si="8"/>
        <v>8313089.709999999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87">
        <v>51400.800000000003</v>
      </c>
      <c r="N51" s="87">
        <v>264075</v>
      </c>
      <c r="O51" s="95">
        <v>0</v>
      </c>
      <c r="P51" s="95">
        <v>0</v>
      </c>
      <c r="Q51" s="82">
        <f t="shared" si="8"/>
        <v>3337290.05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87">
        <v>214308.06</v>
      </c>
      <c r="P56" s="95">
        <v>0</v>
      </c>
      <c r="Q56" s="87">
        <f t="shared" ref="Q56:Q71" si="11">E56+F56+G56+H56+I56+J56+K56+L56+M56+N56+O56+P56</f>
        <v>633349.65999999992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1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1"/>
        <v>0</v>
      </c>
    </row>
    <row r="59" spans="1:19" x14ac:dyDescent="0.25">
      <c r="A59" s="45"/>
      <c r="B59" s="62" t="s">
        <v>57</v>
      </c>
      <c r="C59" s="100">
        <v>0</v>
      </c>
      <c r="D59" s="87">
        <v>7740000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1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9255001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2">I61+I62+I63+I64</f>
        <v>0</v>
      </c>
      <c r="J60" s="80">
        <f t="shared" si="12"/>
        <v>0</v>
      </c>
      <c r="K60" s="80">
        <f t="shared" si="12"/>
        <v>2022992.54</v>
      </c>
      <c r="L60" s="80">
        <f t="shared" si="12"/>
        <v>0</v>
      </c>
      <c r="M60" s="80">
        <f t="shared" si="12"/>
        <v>0</v>
      </c>
      <c r="N60" s="80">
        <f t="shared" si="12"/>
        <v>0</v>
      </c>
      <c r="O60" s="80">
        <f t="shared" si="12"/>
        <v>0</v>
      </c>
      <c r="P60" s="80">
        <f t="shared" si="12"/>
        <v>0</v>
      </c>
      <c r="Q60" s="80">
        <f t="shared" si="11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9255001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1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1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1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1"/>
        <v>0</v>
      </c>
    </row>
    <row r="65" spans="1:17" x14ac:dyDescent="0.25">
      <c r="A65" s="45"/>
      <c r="B65" s="63" t="s">
        <v>63</v>
      </c>
      <c r="C65" s="99">
        <f t="shared" ref="C65:H65" si="13">C66+C67+C68+C69+C70+C71</f>
        <v>0</v>
      </c>
      <c r="D65" s="97">
        <f t="shared" si="13"/>
        <v>0</v>
      </c>
      <c r="E65" s="97">
        <f t="shared" si="13"/>
        <v>0</v>
      </c>
      <c r="F65" s="97">
        <f>F66+F67+F68+F69+F70+F71</f>
        <v>0</v>
      </c>
      <c r="G65" s="102">
        <f t="shared" si="13"/>
        <v>0</v>
      </c>
      <c r="H65" s="102">
        <f t="shared" si="13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1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1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1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1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1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1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1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4">D8+D14+D24+D34+D42+D50+D60+D65</f>
        <v>470118081.52000004</v>
      </c>
      <c r="E72" s="90">
        <f t="shared" si="14"/>
        <v>21831455.620000001</v>
      </c>
      <c r="F72" s="91">
        <f t="shared" si="14"/>
        <v>26395810.039999999</v>
      </c>
      <c r="G72" s="91">
        <f t="shared" si="14"/>
        <v>52290527.009999998</v>
      </c>
      <c r="H72" s="91">
        <f t="shared" si="14"/>
        <v>39789191.149999999</v>
      </c>
      <c r="I72" s="91">
        <f t="shared" si="14"/>
        <v>36917764.810000002</v>
      </c>
      <c r="J72" s="91">
        <f t="shared" si="14"/>
        <v>33421038.420000002</v>
      </c>
      <c r="K72" s="91">
        <f t="shared" si="14"/>
        <v>32146573.939999994</v>
      </c>
      <c r="L72" s="91">
        <f t="shared" si="14"/>
        <v>25741865.949999996</v>
      </c>
      <c r="M72" s="91">
        <f t="shared" si="14"/>
        <v>32868748.539999999</v>
      </c>
      <c r="N72" s="91">
        <f t="shared" si="14"/>
        <v>43783093.75</v>
      </c>
      <c r="O72" s="91">
        <f t="shared" si="14"/>
        <v>47557748.780000001</v>
      </c>
      <c r="P72" s="91">
        <f t="shared" si="14"/>
        <v>0</v>
      </c>
      <c r="Q72" s="91">
        <f>Q8+Q14+Q24+Q34+Q42+Q50+Q60+Q65</f>
        <v>392743818.00999993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5">C72+C82</f>
        <v>340000000</v>
      </c>
      <c r="D84" s="92">
        <f t="shared" si="15"/>
        <v>470118081.52000004</v>
      </c>
      <c r="E84" s="93">
        <f t="shared" si="15"/>
        <v>21831455.620000001</v>
      </c>
      <c r="F84" s="94">
        <f t="shared" si="15"/>
        <v>26395810.039999999</v>
      </c>
      <c r="G84" s="94">
        <f t="shared" si="15"/>
        <v>52290527.009999998</v>
      </c>
      <c r="H84" s="94">
        <f t="shared" si="15"/>
        <v>39789191.149999999</v>
      </c>
      <c r="I84" s="94">
        <f t="shared" si="15"/>
        <v>36917764.810000002</v>
      </c>
      <c r="J84" s="94">
        <f t="shared" si="15"/>
        <v>33421038.420000002</v>
      </c>
      <c r="K84" s="94">
        <f t="shared" si="15"/>
        <v>32146573.939999994</v>
      </c>
      <c r="L84" s="94">
        <f t="shared" si="15"/>
        <v>25741865.949999996</v>
      </c>
      <c r="M84" s="94">
        <f t="shared" si="15"/>
        <v>32868748.539999999</v>
      </c>
      <c r="N84" s="94">
        <f t="shared" si="15"/>
        <v>43783093.75</v>
      </c>
      <c r="O84" s="94">
        <f t="shared" si="15"/>
        <v>47557748.780000001</v>
      </c>
      <c r="P84" s="94">
        <f t="shared" si="15"/>
        <v>0</v>
      </c>
      <c r="Q84" s="94">
        <f>Q72+Q82</f>
        <v>392743818.00999993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53"/>
      <c r="P85" s="45"/>
      <c r="Q85" s="59"/>
    </row>
    <row r="86" spans="1:17" ht="13.5" customHeight="1" x14ac:dyDescent="0.25">
      <c r="A86" s="45"/>
      <c r="B86" s="45" t="s">
        <v>122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M86" s="36"/>
      <c r="N86" s="36"/>
      <c r="O86" s="53"/>
      <c r="P86" s="53"/>
      <c r="Q86" s="53"/>
    </row>
    <row r="87" spans="1:17" ht="13.5" customHeight="1" x14ac:dyDescent="0.25">
      <c r="A87" s="45"/>
      <c r="B87" s="45" t="s">
        <v>121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71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71"/>
      <c r="M89" s="69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N91" s="73"/>
      <c r="O91" s="70"/>
      <c r="P91" s="72"/>
      <c r="Q91" s="74"/>
    </row>
    <row r="92" spans="1:17" ht="13.5" customHeight="1" x14ac:dyDescent="0.25">
      <c r="A92" s="45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50" fitToHeight="0" orientation="landscape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P17" sqref="P17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hidden="1" customWidth="1"/>
    <col min="11" max="11" width="15.5703125" style="35" customWidth="1"/>
    <col min="12" max="12" width="13.42578125" style="35" customWidth="1"/>
    <col min="13" max="13" width="11.28515625" style="35" bestFit="1" customWidth="1"/>
    <col min="14" max="14" width="15" style="35" customWidth="1"/>
    <col min="15" max="15" width="12.7109375" style="35" customWidth="1"/>
    <col min="16" max="16" width="10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470118081.52000004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25741865.949999996</v>
      </c>
      <c r="M7" s="76">
        <f t="shared" si="0"/>
        <v>32868748.539999999</v>
      </c>
      <c r="N7" s="76">
        <f t="shared" si="0"/>
        <v>43783093.75</v>
      </c>
      <c r="O7" s="96">
        <f t="shared" si="0"/>
        <v>47557748.780000001</v>
      </c>
      <c r="P7" s="96">
        <f t="shared" si="0"/>
        <v>0</v>
      </c>
      <c r="Q7" s="78">
        <f t="shared" si="0"/>
        <v>392743818.00999993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280260441.38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18212235.649999999</v>
      </c>
      <c r="M8" s="81">
        <f t="shared" si="2"/>
        <v>18845606.870000001</v>
      </c>
      <c r="N8" s="81">
        <f>N9+N10+N11+N12+N13</f>
        <v>32124428.029999997</v>
      </c>
      <c r="O8" s="97">
        <f t="shared" si="2"/>
        <v>33833469.82</v>
      </c>
      <c r="P8" s="97">
        <f t="shared" si="2"/>
        <v>0</v>
      </c>
      <c r="Q8" s="81">
        <f>E8+F8+G8+H8+I8+J8+K8+L8+M8+N8+O8+P8</f>
        <v>246671869.53999999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201418908.40000001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82">
        <v>14458000</v>
      </c>
      <c r="M9" s="82">
        <v>14433733.33</v>
      </c>
      <c r="N9" s="82">
        <v>14203100</v>
      </c>
      <c r="O9" s="82">
        <v>29409994.34</v>
      </c>
      <c r="P9" s="95">
        <v>0</v>
      </c>
      <c r="Q9" s="83">
        <f>E9+F9+G9+H9+I9+J9+K9+L9+M9+N9+O9+P9</f>
        <v>176628590.11000001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82">
        <v>665274.25</v>
      </c>
      <c r="M10" s="82">
        <v>666194.17000000004</v>
      </c>
      <c r="N10" s="82">
        <v>15073041.68</v>
      </c>
      <c r="O10" s="82">
        <v>758865.21</v>
      </c>
      <c r="P10" s="95">
        <v>0</v>
      </c>
      <c r="Q10" s="67">
        <f t="shared" ref="Q10:Q24" si="3">E10+F10+G10+H10+I10+J10+K10+L10+M10+N10+O10+P10</f>
        <v>35930394.610000007</v>
      </c>
    </row>
    <row r="11" spans="1:30" x14ac:dyDescent="0.25">
      <c r="A11" s="45"/>
      <c r="B11" s="62" t="s">
        <v>39</v>
      </c>
      <c r="C11" s="87">
        <v>10000000</v>
      </c>
      <c r="D11" s="87">
        <v>11500000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82">
        <v>948034.23</v>
      </c>
      <c r="M11" s="82">
        <v>1608462.57</v>
      </c>
      <c r="N11" s="82">
        <v>745644.9</v>
      </c>
      <c r="O11" s="82">
        <v>1491289.8</v>
      </c>
      <c r="P11" s="95">
        <v>0</v>
      </c>
      <c r="Q11" s="67">
        <f>E11+F11+G11+H11+I11+J11+K11+L11+M11+N11+O11+P11</f>
        <v>10608577.980000002</v>
      </c>
    </row>
    <row r="12" spans="1:30" x14ac:dyDescent="0.25">
      <c r="A12" s="45"/>
      <c r="B12" s="62" t="s">
        <v>5</v>
      </c>
      <c r="C12" s="87">
        <v>0</v>
      </c>
      <c r="D12" s="87">
        <v>60000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60000</v>
      </c>
      <c r="P12" s="95">
        <v>0</v>
      </c>
      <c r="Q12" s="95">
        <f>E12+F12+G12+H12+I12+J12+K12+L12+M12+N12+O12+P12</f>
        <v>60000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82">
        <v>2140927.17</v>
      </c>
      <c r="M13" s="82">
        <v>2137216.7999999998</v>
      </c>
      <c r="N13" s="82">
        <v>2102641.4500000002</v>
      </c>
      <c r="O13" s="82">
        <v>2113320.4700000002</v>
      </c>
      <c r="P13" s="95">
        <v>0</v>
      </c>
      <c r="Q13" s="82">
        <f>E13+F13+G13+H13+I13+J13+K13+L13+M13+N13+O13+P13</f>
        <v>23444306.840000004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135938148.09999999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85">
        <f t="shared" si="4"/>
        <v>16795805.579999998</v>
      </c>
      <c r="H14" s="85">
        <f t="shared" si="4"/>
        <v>5963099.2199999997</v>
      </c>
      <c r="I14" s="85">
        <f t="shared" si="4"/>
        <v>14911518.18</v>
      </c>
      <c r="J14" s="85">
        <f t="shared" si="4"/>
        <v>11452140.300000001</v>
      </c>
      <c r="K14" s="85">
        <f t="shared" si="4"/>
        <v>9278170.7799999993</v>
      </c>
      <c r="L14" s="85">
        <f t="shared" si="4"/>
        <v>6387512.1299999999</v>
      </c>
      <c r="M14" s="85">
        <f t="shared" si="4"/>
        <v>12944155.310000001</v>
      </c>
      <c r="N14" s="85">
        <f t="shared" si="4"/>
        <v>10932128.129999999</v>
      </c>
      <c r="O14" s="97">
        <f t="shared" si="4"/>
        <v>8960189.4000000004</v>
      </c>
      <c r="P14" s="97">
        <f t="shared" si="4"/>
        <v>0</v>
      </c>
      <c r="Q14" s="86">
        <f t="shared" si="3"/>
        <v>108237489.13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18218000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82">
        <v>1169187.8999999999</v>
      </c>
      <c r="M15" s="82">
        <v>1393197.21</v>
      </c>
      <c r="N15" s="82">
        <v>1485181.33</v>
      </c>
      <c r="O15" s="95">
        <v>1676054.7</v>
      </c>
      <c r="P15" s="95">
        <v>0</v>
      </c>
      <c r="Q15" s="82">
        <f t="shared" si="3"/>
        <v>15574113.360000001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82">
        <v>356500</v>
      </c>
      <c r="M16" s="82">
        <v>397475.26</v>
      </c>
      <c r="N16" s="82">
        <v>662047.19999999995</v>
      </c>
      <c r="O16" s="95">
        <v>1213826.22</v>
      </c>
      <c r="P16" s="95">
        <v>0</v>
      </c>
      <c r="Q16" s="82">
        <f t="shared" si="3"/>
        <v>5439785.46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42921.1</v>
      </c>
      <c r="M17" s="95">
        <v>25350</v>
      </c>
      <c r="N17" s="82">
        <v>156200.79999999999</v>
      </c>
      <c r="O17" s="95">
        <v>67300</v>
      </c>
      <c r="P17" s="95">
        <v>0</v>
      </c>
      <c r="Q17" s="82">
        <f t="shared" si="3"/>
        <v>1339626.58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2271000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82">
        <v>298187.03000000003</v>
      </c>
      <c r="M18" s="82">
        <v>64503.48</v>
      </c>
      <c r="N18" s="82">
        <v>326074.14</v>
      </c>
      <c r="O18" s="95">
        <v>138972.4</v>
      </c>
      <c r="P18" s="95">
        <v>0</v>
      </c>
      <c r="Q18" s="82">
        <f t="shared" si="3"/>
        <v>2055347.5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32917702.079999998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82">
        <v>2705741.29</v>
      </c>
      <c r="M19" s="82">
        <v>4799190.91</v>
      </c>
      <c r="N19" s="82">
        <v>2253352.48</v>
      </c>
      <c r="O19" s="95">
        <v>1817635.27</v>
      </c>
      <c r="P19" s="95">
        <v>0</v>
      </c>
      <c r="Q19" s="82">
        <f t="shared" si="3"/>
        <v>27399907.949999999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8571475.9199999999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82">
        <v>997997.69</v>
      </c>
      <c r="M20" s="82">
        <v>443971.62</v>
      </c>
      <c r="N20" s="82">
        <v>859620.14</v>
      </c>
      <c r="O20" s="95">
        <v>65530.25</v>
      </c>
      <c r="P20" s="95">
        <v>0</v>
      </c>
      <c r="Q20" s="82">
        <f t="shared" si="3"/>
        <v>7993957.2999999989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8721951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82">
        <v>129996.62</v>
      </c>
      <c r="M21" s="82">
        <v>292600.48</v>
      </c>
      <c r="N21" s="82">
        <v>518906.43</v>
      </c>
      <c r="O21" s="95">
        <v>386403.27</v>
      </c>
      <c r="P21" s="95">
        <v>0</v>
      </c>
      <c r="Q21" s="82">
        <f t="shared" si="3"/>
        <v>7866411.2999999989</v>
      </c>
    </row>
    <row r="22" spans="1:17" x14ac:dyDescent="0.25">
      <c r="A22" s="45"/>
      <c r="B22" s="62" t="s">
        <v>15</v>
      </c>
      <c r="C22" s="87">
        <v>23095000</v>
      </c>
      <c r="D22" s="87">
        <v>45239863.100000001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82">
        <v>670460.5</v>
      </c>
      <c r="M22" s="82">
        <v>4123058</v>
      </c>
      <c r="N22" s="82">
        <v>3982214.69</v>
      </c>
      <c r="O22" s="95">
        <v>2705467.4</v>
      </c>
      <c r="P22" s="95">
        <v>0</v>
      </c>
      <c r="Q22" s="82">
        <f t="shared" si="3"/>
        <v>32486549.289999999</v>
      </c>
    </row>
    <row r="23" spans="1:17" x14ac:dyDescent="0.25">
      <c r="A23" s="45"/>
      <c r="B23" s="62" t="s">
        <v>40</v>
      </c>
      <c r="C23" s="87">
        <v>5400000</v>
      </c>
      <c r="D23" s="87">
        <v>10765460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82">
        <v>16520</v>
      </c>
      <c r="M23" s="82">
        <v>1404808.35</v>
      </c>
      <c r="N23" s="82">
        <v>688530.92</v>
      </c>
      <c r="O23" s="95">
        <v>888999.89</v>
      </c>
      <c r="P23" s="95">
        <v>0</v>
      </c>
      <c r="Q23" s="82">
        <f t="shared" si="3"/>
        <v>8081790.3899999997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24196856.850000001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1142118.17</v>
      </c>
      <c r="M24" s="99">
        <f t="shared" si="5"/>
        <v>1027585.56</v>
      </c>
      <c r="N24" s="99">
        <f t="shared" si="5"/>
        <v>462462.58999999997</v>
      </c>
      <c r="O24" s="99">
        <f>O25+O26+O27+O28+O29+O30+O31+O32+O33</f>
        <v>4549781.5</v>
      </c>
      <c r="P24" s="99">
        <f t="shared" si="5"/>
        <v>0</v>
      </c>
      <c r="Q24" s="85">
        <f t="shared" si="3"/>
        <v>18613667.950000003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1652587.61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87">
        <v>214174.7</v>
      </c>
      <c r="M25" s="98">
        <v>10500</v>
      </c>
      <c r="N25" s="87">
        <v>102482.9</v>
      </c>
      <c r="O25" s="87">
        <v>88557.35</v>
      </c>
      <c r="P25" s="98">
        <v>0</v>
      </c>
      <c r="Q25" s="82">
        <f>E25+F25+G25+H25+I25+J25+K25+L25+M25+N25+O25+P25</f>
        <v>1249894.07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732400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87">
        <v>264626.8</v>
      </c>
      <c r="M26" s="98">
        <v>0</v>
      </c>
      <c r="N26" s="87">
        <v>12390</v>
      </c>
      <c r="O26" s="87">
        <v>57820</v>
      </c>
      <c r="P26" s="98">
        <v>0</v>
      </c>
      <c r="Q26" s="82">
        <f t="shared" ref="Q26:Q51" si="6">E26+F26+G26+H26+I26+J26+K26+L26+M26+N26+O26+P26</f>
        <v>579686.80000000005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1522095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87">
        <v>107793</v>
      </c>
      <c r="M27" s="98">
        <v>6200</v>
      </c>
      <c r="N27" s="87">
        <v>70500</v>
      </c>
      <c r="O27" s="87">
        <v>264851</v>
      </c>
      <c r="P27" s="98">
        <v>0</v>
      </c>
      <c r="Q27" s="82">
        <f t="shared" si="6"/>
        <v>813226.58000000007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87">
        <v>2800</v>
      </c>
      <c r="M28" s="98">
        <v>0</v>
      </c>
      <c r="N28" s="98">
        <v>0</v>
      </c>
      <c r="O28" s="98">
        <v>0</v>
      </c>
      <c r="P28" s="98">
        <v>0</v>
      </c>
      <c r="Q28" s="82">
        <f t="shared" si="6"/>
        <v>59996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87">
        <v>70328</v>
      </c>
      <c r="P29" s="98">
        <v>0</v>
      </c>
      <c r="Q29" s="82">
        <f t="shared" si="6"/>
        <v>170274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824500</v>
      </c>
      <c r="E30" s="98">
        <v>0</v>
      </c>
      <c r="F30" s="98">
        <v>0</v>
      </c>
      <c r="G30" s="98">
        <v>0</v>
      </c>
      <c r="H30" s="88">
        <v>409507.2</v>
      </c>
      <c r="I30" s="82">
        <v>67850</v>
      </c>
      <c r="J30" s="82">
        <v>190773.08</v>
      </c>
      <c r="K30" s="98">
        <v>0</v>
      </c>
      <c r="L30" s="87">
        <v>7168.5</v>
      </c>
      <c r="M30" s="98">
        <v>0</v>
      </c>
      <c r="N30" s="98">
        <v>0</v>
      </c>
      <c r="O30" s="87">
        <v>60296.82</v>
      </c>
      <c r="P30" s="98">
        <v>0</v>
      </c>
      <c r="Q30" s="82">
        <f t="shared" si="6"/>
        <v>735595.6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9740660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87">
        <v>13999.99</v>
      </c>
      <c r="M31" s="98">
        <v>0</v>
      </c>
      <c r="N31" s="98">
        <v>0</v>
      </c>
      <c r="O31" s="87">
        <v>1777169.75</v>
      </c>
      <c r="P31" s="98">
        <v>0</v>
      </c>
      <c r="Q31" s="82">
        <f t="shared" si="6"/>
        <v>8413889.7400000002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8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82">
        <f t="shared" si="6"/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9333614.2400000002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87">
        <v>531555.18000000005</v>
      </c>
      <c r="M33" s="87">
        <v>1010885.56</v>
      </c>
      <c r="N33" s="87">
        <v>277089.69</v>
      </c>
      <c r="O33" s="87">
        <v>2230758.58</v>
      </c>
      <c r="P33" s="98">
        <v>0</v>
      </c>
      <c r="Q33" s="82">
        <f t="shared" si="6"/>
        <v>6372923.1600000001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7">E35+E36+E37+E38+E39+E40+E41</f>
        <v>0</v>
      </c>
      <c r="F34" s="85">
        <f t="shared" si="7"/>
        <v>1368927.95</v>
      </c>
      <c r="G34" s="85">
        <f t="shared" si="7"/>
        <v>0</v>
      </c>
      <c r="H34" s="97">
        <f t="shared" si="7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7"/>
        <v>0</v>
      </c>
      <c r="M34" s="97">
        <f t="shared" si="7"/>
        <v>0</v>
      </c>
      <c r="N34" s="99">
        <f t="shared" si="7"/>
        <v>0</v>
      </c>
      <c r="O34" s="99">
        <f t="shared" si="7"/>
        <v>0</v>
      </c>
      <c r="P34" s="99">
        <f t="shared" si="7"/>
        <v>0</v>
      </c>
      <c r="Q34" s="85">
        <f t="shared" si="6"/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6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6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6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6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6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6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6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6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6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6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6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6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6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6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6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17567634.189999998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217120</v>
      </c>
      <c r="L50" s="97">
        <f t="shared" si="9"/>
        <v>0</v>
      </c>
      <c r="M50" s="97">
        <f>M51+M52+M53+M54+M55+M56+M57+M58+M59</f>
        <v>51400.800000000003</v>
      </c>
      <c r="N50" s="97">
        <f>N51+N52+N53+N54+N55+N56+N57+N58+N59</f>
        <v>264075</v>
      </c>
      <c r="O50" s="97">
        <f t="shared" si="9"/>
        <v>214308.06</v>
      </c>
      <c r="P50" s="85">
        <f t="shared" si="9"/>
        <v>0</v>
      </c>
      <c r="Q50" s="85">
        <f t="shared" si="6"/>
        <v>8313089.709999999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87">
        <v>51400.800000000003</v>
      </c>
      <c r="N51" s="87">
        <v>264075</v>
      </c>
      <c r="O51" s="95">
        <v>0</v>
      </c>
      <c r="P51" s="95">
        <v>0</v>
      </c>
      <c r="Q51" s="82">
        <f t="shared" si="6"/>
        <v>3337290.05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87">
        <v>214308.06</v>
      </c>
      <c r="P56" s="95">
        <v>0</v>
      </c>
      <c r="Q56" s="87">
        <f t="shared" ref="Q56:Q71" si="10">E56+F56+G56+H56+I56+J56+K56+L56+M56+N56+O56+P56</f>
        <v>633349.65999999992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7740000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9255001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2022992.54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9255001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470118081.52000004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32146573.939999994</v>
      </c>
      <c r="L72" s="91">
        <f t="shared" si="13"/>
        <v>25741865.949999996</v>
      </c>
      <c r="M72" s="91">
        <f t="shared" si="13"/>
        <v>32868748.539999999</v>
      </c>
      <c r="N72" s="91">
        <f t="shared" si="13"/>
        <v>43783093.75</v>
      </c>
      <c r="O72" s="91">
        <f t="shared" si="13"/>
        <v>47557748.780000001</v>
      </c>
      <c r="P72" s="91">
        <f t="shared" si="13"/>
        <v>0</v>
      </c>
      <c r="Q72" s="91">
        <f>Q8+Q14+Q24+Q34+Q42+Q50+Q60+Q65</f>
        <v>392743818.00999993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470118081.52000004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32146573.939999994</v>
      </c>
      <c r="L84" s="94">
        <f t="shared" si="14"/>
        <v>25741865.949999996</v>
      </c>
      <c r="M84" s="94">
        <f t="shared" si="14"/>
        <v>32868748.539999999</v>
      </c>
      <c r="N84" s="94">
        <f t="shared" si="14"/>
        <v>43783093.75</v>
      </c>
      <c r="O84" s="94">
        <f t="shared" si="14"/>
        <v>47557748.780000001</v>
      </c>
      <c r="P84" s="94">
        <f t="shared" si="14"/>
        <v>0</v>
      </c>
      <c r="Q84" s="94">
        <f>Q72+Q82</f>
        <v>392743818.00999993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53"/>
      <c r="P85" s="45"/>
      <c r="Q85" s="59"/>
    </row>
    <row r="86" spans="1:17" ht="13.5" customHeight="1" x14ac:dyDescent="0.25">
      <c r="A86" s="45"/>
      <c r="B86" s="45" t="s">
        <v>122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M86" s="36"/>
      <c r="N86" s="36"/>
      <c r="O86" s="53"/>
      <c r="P86" s="53"/>
      <c r="Q86" s="53"/>
    </row>
    <row r="87" spans="1:17" ht="13.5" customHeight="1" x14ac:dyDescent="0.25">
      <c r="A87" s="45"/>
      <c r="B87" s="45" t="s">
        <v>121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71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71"/>
      <c r="M89" s="69"/>
    </row>
    <row r="90" spans="1:17" ht="13.5" customHeight="1" x14ac:dyDescent="0.25">
      <c r="A90" s="45"/>
      <c r="C90" s="113"/>
    </row>
    <row r="91" spans="1:17" ht="13.5" customHeight="1" x14ac:dyDescent="0.25">
      <c r="A91" s="45"/>
      <c r="C91" s="110"/>
      <c r="D91" s="41"/>
      <c r="N91" s="73"/>
      <c r="O91" s="70"/>
      <c r="P91" s="72"/>
      <c r="Q91" s="74"/>
    </row>
    <row r="92" spans="1:17" ht="13.5" customHeight="1" x14ac:dyDescent="0.25">
      <c r="A92" s="45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52" fitToHeight="0" orientation="landscape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3399C57CF73F40BBF0BA65BD92BD14" ma:contentTypeVersion="15" ma:contentTypeDescription="Create a new document." ma:contentTypeScope="" ma:versionID="2f53acee671fb3bc1e7638b1e4eb299f">
  <xsd:schema xmlns:xsd="http://www.w3.org/2001/XMLSchema" xmlns:xs="http://www.w3.org/2001/XMLSchema" xmlns:p="http://schemas.microsoft.com/office/2006/metadata/properties" xmlns:ns3="5cefdfc0-8303-49c8-8073-4d1d5353fd3f" xmlns:ns4="1d7a7bdf-97ec-4380-a130-702f5a54c8bb" targetNamespace="http://schemas.microsoft.com/office/2006/metadata/properties" ma:root="true" ma:fieldsID="0a10b6840884965a26cc1011ce8dc791" ns3:_="" ns4:_="">
    <xsd:import namespace="5cefdfc0-8303-49c8-8073-4d1d5353fd3f"/>
    <xsd:import namespace="1d7a7bdf-97ec-4380-a130-702f5a54c8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dfc0-8303-49c8-8073-4d1d5353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a7bdf-97ec-4380-a130-702f5a54c8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fdfc0-8303-49c8-8073-4d1d5353fd3f" xsi:nil="true"/>
  </documentManagement>
</p:properties>
</file>

<file path=customXml/itemProps1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9B99B2-3CB7-400A-BAEC-1418314B9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fdfc0-8303-49c8-8073-4d1d5353fd3f"/>
    <ds:schemaRef ds:uri="1d7a7bdf-97ec-4380-a130-702f5a54c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BE477A-20A7-4638-888D-EF7ACEB5B283}">
  <ds:schemaRefs>
    <ds:schemaRef ds:uri="1d7a7bdf-97ec-4380-a130-702f5a54c8bb"/>
    <ds:schemaRef ds:uri="http://purl.org/dc/dcmitype/"/>
    <ds:schemaRef ds:uri="5cefdfc0-8303-49c8-8073-4d1d5353fd3f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P3 Presupuesto Aprobad-Ejec.</vt:lpstr>
      <vt:lpstr>'P2 Presupuesto Ejecutado '!Área_de_impresión</vt:lpstr>
      <vt:lpstr>'P3 Presupuesto Aprobad-Ejec.'!Área_de_impresión</vt:lpstr>
      <vt:lpstr>'P2 Presupuesto Ejecutado '!Títulos_a_imprimir</vt:lpstr>
      <vt:lpstr>'P3 Presupuesto Aprobad-Ejec.'!Títulos_a_imprimir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2024-12-03T16:10:27Z</cp:lastPrinted>
  <dcterms:created xsi:type="dcterms:W3CDTF">2018-04-17T18:57:16Z</dcterms:created>
  <dcterms:modified xsi:type="dcterms:W3CDTF">2024-12-03T18:03:51Z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0x010100CB3399C57CF73F40BBF0BA65BD92BD14</vt:lpwstr>
  </property>
</Properties>
</file>