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5/Abril/"/>
    </mc:Choice>
  </mc:AlternateContent>
  <xr:revisionPtr revIDLastSave="0" documentId="8_{6BB60D30-F55F-4D46-87E2-6209C0F6212B}" xr6:coauthVersionLast="47" xr6:coauthVersionMax="47" xr10:uidLastSave="{00000000-0000-0000-0000-000000000000}"/>
  <bookViews>
    <workbookView xWindow="28680" yWindow="-120" windowWidth="29040" windowHeight="15720" xr2:uid="{DE684ADC-8BFF-4ACB-9798-BC4AA92C8599}"/>
  </bookViews>
  <sheets>
    <sheet name="Estado de Situación Financi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52" i="1"/>
  <c r="B52" i="1"/>
  <c r="E51" i="1"/>
  <c r="C51" i="1"/>
  <c r="C54" i="1" s="1"/>
  <c r="B51" i="1"/>
  <c r="B54" i="1" s="1"/>
  <c r="E50" i="1"/>
  <c r="E49" i="1"/>
  <c r="E47" i="1"/>
  <c r="E46" i="1"/>
  <c r="C46" i="1"/>
  <c r="C48" i="1" s="1"/>
  <c r="B46" i="1"/>
  <c r="B48" i="1" s="1"/>
  <c r="E45" i="1"/>
  <c r="C45" i="1"/>
  <c r="B45" i="1"/>
  <c r="E44" i="1"/>
  <c r="E43" i="1"/>
  <c r="E42" i="1"/>
  <c r="E41" i="1"/>
  <c r="E40" i="1"/>
  <c r="E39" i="1"/>
  <c r="E38" i="1"/>
  <c r="B37" i="1"/>
  <c r="E37" i="1" s="1"/>
  <c r="E36" i="1"/>
  <c r="C36" i="1"/>
  <c r="B36" i="1"/>
  <c r="E35" i="1"/>
  <c r="C35" i="1"/>
  <c r="B35" i="1"/>
  <c r="C34" i="1"/>
  <c r="C37" i="1" s="1"/>
  <c r="B34" i="1"/>
  <c r="E34" i="1" s="1"/>
  <c r="E33" i="1"/>
  <c r="E32" i="1"/>
  <c r="E31" i="1"/>
  <c r="E30" i="1"/>
  <c r="E29" i="1"/>
  <c r="E27" i="1"/>
  <c r="E25" i="1"/>
  <c r="C24" i="1"/>
  <c r="C26" i="1" s="1"/>
  <c r="C28" i="1" s="1"/>
  <c r="B24" i="1"/>
  <c r="B26" i="1" s="1"/>
  <c r="E26" i="1" s="1"/>
  <c r="E23" i="1"/>
  <c r="E22" i="1"/>
  <c r="E21" i="1"/>
  <c r="E20" i="1"/>
  <c r="E19" i="1"/>
  <c r="E18" i="1"/>
  <c r="C17" i="1"/>
  <c r="E16" i="1"/>
  <c r="C16" i="1"/>
  <c r="B16" i="1"/>
  <c r="C15" i="1"/>
  <c r="B15" i="1"/>
  <c r="B17" i="1" s="1"/>
  <c r="E14" i="1"/>
  <c r="C14" i="1"/>
  <c r="B14" i="1"/>
  <c r="E13" i="1"/>
  <c r="C13" i="1"/>
  <c r="B13" i="1"/>
  <c r="B28" i="1" l="1"/>
  <c r="E28" i="1" s="1"/>
  <c r="E17" i="1"/>
  <c r="C56" i="1"/>
  <c r="B56" i="1"/>
  <c r="E54" i="1"/>
  <c r="E48" i="1"/>
  <c r="E24" i="1"/>
  <c r="E15" i="1"/>
</calcChain>
</file>

<file path=xl/sharedStrings.xml><?xml version="1.0" encoding="utf-8"?>
<sst xmlns="http://schemas.openxmlformats.org/spreadsheetml/2006/main" count="41" uniqueCount="41">
  <si>
    <t>Consejo Nacional de Seguridad Social</t>
  </si>
  <si>
    <t>Estado de Situacion Financiera</t>
  </si>
  <si>
    <t>(Valores en RD$)</t>
  </si>
  <si>
    <t>Activos</t>
  </si>
  <si>
    <t xml:space="preserve">Activos Corrientes </t>
  </si>
  <si>
    <r>
      <rPr>
        <sz val="12"/>
        <color indexed="63"/>
        <rFont val="Arial"/>
        <family val="2"/>
      </rPr>
      <t>Efectivo y equivalente de efectivo (Notas 7)</t>
    </r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</si>
  <si>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</si>
  <si>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</si>
  <si>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</si>
  <si>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</si>
  <si>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</si>
  <si>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</si>
  <si>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</si>
  <si>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</si>
  <si>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</si>
  <si>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</si>
  <si>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</si>
  <si>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</si>
  <si>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</si>
  <si>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</si>
  <si>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</si>
  <si>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</si>
  <si>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</si>
  <si>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Transferencias por pagar (Nota 14)</t>
  </si>
  <si>
    <t>Otros pasivos corrientes (Nota 15)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</si>
  <si>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</si>
  <si>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</si>
  <si>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</si>
  <si>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</si>
  <si>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</si>
  <si>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</si>
  <si>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</si>
  <si>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16)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</si>
  <si>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</si>
  <si>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</si>
  <si>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17 y 24)</t>
  </si>
  <si>
    <t>Capital</t>
  </si>
  <si>
    <r>
      <rPr>
        <sz val="12"/>
        <color indexed="63"/>
        <rFont val="Arial"/>
        <family val="2"/>
      </rPr>
      <t>Resultados positivos (ahorro)/negativo (desahorro)</t>
    </r>
  </si>
  <si>
    <r>
      <rPr>
        <sz val="12"/>
        <color indexed="63"/>
        <rFont val="Arial"/>
        <family val="2"/>
      </rPr>
      <t>Resultado acumulado</t>
    </r>
  </si>
  <si>
    <r>
      <rPr>
        <b/>
        <sz val="12"/>
        <color indexed="63"/>
        <rFont val="Arial"/>
        <family val="2"/>
      </rPr>
      <t>Total activos netos/patrimonio</t>
    </r>
  </si>
  <si>
    <t>Al 30 de abril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</si>
</sst>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b/>
      <sz val="12"/>
      <color rgb="FF231F2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 indent="6"/>
    </xf>
    <xf numFmtId="0" fontId="5" fillId="0" borderId="1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left" vertical="top" wrapText="1" indent="5"/>
    </xf>
    <xf numFmtId="43" fontId="6" fillId="0" borderId="0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 indent="5"/>
    </xf>
    <xf numFmtId="0" fontId="6" fillId="0" borderId="0" xfId="0" applyFont="1" applyAlignment="1">
      <alignment horizontal="left" vertical="top" wrapText="1" indent="5"/>
    </xf>
    <xf numFmtId="43" fontId="2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 indent="5"/>
    </xf>
    <xf numFmtId="43" fontId="6" fillId="0" borderId="1" xfId="1" applyFont="1" applyFill="1" applyBorder="1" applyAlignment="1">
      <alignment horizontal="left" vertical="top" wrapText="1"/>
    </xf>
    <xf numFmtId="43" fontId="4" fillId="0" borderId="2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 indent="4"/>
    </xf>
    <xf numFmtId="43" fontId="9" fillId="0" borderId="0" xfId="1" applyFont="1" applyFill="1" applyBorder="1" applyAlignment="1">
      <alignment horizontal="left" vertical="top" wrapText="1" indent="4"/>
    </xf>
    <xf numFmtId="0" fontId="8" fillId="0" borderId="0" xfId="0" applyFont="1" applyAlignment="1">
      <alignment horizontal="left" vertical="top" wrapText="1" indent="4"/>
    </xf>
    <xf numFmtId="43" fontId="4" fillId="0" borderId="0" xfId="1" applyFont="1" applyFill="1" applyBorder="1" applyAlignment="1">
      <alignment horizontal="left" vertical="top" wrapText="1"/>
    </xf>
    <xf numFmtId="43" fontId="4" fillId="0" borderId="3" xfId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 indent="4"/>
    </xf>
    <xf numFmtId="43" fontId="6" fillId="0" borderId="0" xfId="1" applyFont="1" applyFill="1" applyBorder="1" applyAlignment="1">
      <alignment horizontal="left" vertical="center" wrapText="1" indent="4"/>
    </xf>
    <xf numFmtId="43" fontId="6" fillId="0" borderId="0" xfId="1" applyFont="1" applyFill="1" applyBorder="1" applyAlignment="1">
      <alignment horizontal="left" vertical="top" wrapText="1" indent="4"/>
    </xf>
    <xf numFmtId="43" fontId="4" fillId="0" borderId="2" xfId="1" applyFont="1" applyFill="1" applyBorder="1" applyAlignment="1">
      <alignment horizontal="left" vertical="top" wrapText="1" indent="4"/>
    </xf>
    <xf numFmtId="43" fontId="4" fillId="0" borderId="0" xfId="1" applyFont="1" applyFill="1" applyBorder="1" applyAlignment="1">
      <alignment horizontal="left" vertical="top" wrapText="1" indent="4"/>
    </xf>
    <xf numFmtId="43" fontId="6" fillId="0" borderId="1" xfId="1" applyFont="1" applyFill="1" applyBorder="1" applyAlignment="1">
      <alignment horizontal="left" vertical="top" wrapText="1" indent="4"/>
    </xf>
    <xf numFmtId="43" fontId="4" fillId="0" borderId="3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3" fontId="6" fillId="0" borderId="0" xfId="1" applyFont="1" applyFill="1" applyBorder="1" applyAlignment="1">
      <alignment horizontal="left" vertical="top"/>
    </xf>
    <xf numFmtId="43" fontId="4" fillId="0" borderId="0" xfId="1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nssgobdo.sharepoint.com/sites/Dir_Finanzas/Shared%20Documents/Direccion%20Financiera/02.%20ESTADOS%20FINANCIEROS/EF%202025/Abril/3-%20EF%202025%20Abril.xls" TargetMode="External"/><Relationship Id="rId1" Type="http://schemas.openxmlformats.org/officeDocument/2006/relationships/externalLinkPath" Target="3-%20EF%202025%20Abr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Situación Financiera"/>
      <sheetName val="Estado Rendimiento Financiero"/>
      <sheetName val=" Estado de Flujo de Efectivo"/>
      <sheetName val="Notas Abril 2025"/>
      <sheetName val="Estado de Cambio de Activo Neto"/>
      <sheetName val="Comparacion Importes Pres. y Re"/>
      <sheetName val="Notas Diciembre 2023"/>
      <sheetName val="Balance General A"/>
      <sheetName val="Estado de resultados-A"/>
      <sheetName val="Activos Fijos Abril"/>
    </sheetNames>
    <sheetDataSet>
      <sheetData sheetId="0"/>
      <sheetData sheetId="1"/>
      <sheetData sheetId="2"/>
      <sheetData sheetId="3">
        <row r="12">
          <cell r="B12">
            <v>70090048.519999996</v>
          </cell>
          <cell r="C12">
            <v>99293467.820000008</v>
          </cell>
        </row>
        <row r="24">
          <cell r="B24">
            <v>3203210.32</v>
          </cell>
          <cell r="C24">
            <v>5239691.7200000007</v>
          </cell>
        </row>
        <row r="40">
          <cell r="B40">
            <v>8742901.3899999987</v>
          </cell>
          <cell r="C40">
            <v>6610379.5</v>
          </cell>
        </row>
        <row r="52">
          <cell r="B52">
            <v>8816228.8499999996</v>
          </cell>
          <cell r="C52">
            <v>12330408.700000001</v>
          </cell>
        </row>
        <row r="124">
          <cell r="B124">
            <v>185274600.53000006</v>
          </cell>
          <cell r="C124">
            <v>185581752.81999987</v>
          </cell>
        </row>
        <row r="145">
          <cell r="B145">
            <v>2940998.75</v>
          </cell>
          <cell r="C145">
            <v>5009345.42</v>
          </cell>
        </row>
        <row r="152">
          <cell r="B152">
            <v>3952881.88</v>
          </cell>
          <cell r="C152">
            <v>4207598.3899999997</v>
          </cell>
        </row>
        <row r="159">
          <cell r="B159">
            <v>4679144.26</v>
          </cell>
          <cell r="C159">
            <v>4735799.37</v>
          </cell>
        </row>
        <row r="168">
          <cell r="B168">
            <v>503500</v>
          </cell>
          <cell r="C168">
            <v>663948.98</v>
          </cell>
        </row>
        <row r="176">
          <cell r="B176">
            <v>132851957.43000001</v>
          </cell>
          <cell r="C176">
            <v>132851957.43000001</v>
          </cell>
        </row>
        <row r="177">
          <cell r="B177">
            <v>145358809.89999998</v>
          </cell>
          <cell r="C177">
            <v>162964132.56</v>
          </cell>
        </row>
        <row r="178">
          <cell r="B178">
            <v>-12603561.019999996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D84B9-6E5E-49AF-A762-46D3F6B65683}">
  <sheetPr>
    <pageSetUpPr fitToPage="1"/>
  </sheetPr>
  <dimension ref="A1:IU61"/>
  <sheetViews>
    <sheetView tabSelected="1" topLeftCell="A16" zoomScale="85" zoomScaleNormal="85" workbookViewId="0">
      <selection activeCell="D61" sqref="A17:D61"/>
    </sheetView>
  </sheetViews>
  <sheetFormatPr baseColWidth="10" defaultColWidth="9.33203125" defaultRowHeight="15" x14ac:dyDescent="0.25"/>
  <cols>
    <col min="1" max="1" width="56.77734375" style="1" customWidth="1"/>
    <col min="2" max="2" width="32.88671875" style="2" customWidth="1"/>
    <col min="3" max="3" width="41" style="2" customWidth="1"/>
    <col min="4" max="4" width="23.33203125" style="1" customWidth="1"/>
    <col min="5" max="5" width="18.77734375" style="1" hidden="1" customWidth="1"/>
    <col min="6" max="6" width="14.109375" style="1" hidden="1" customWidth="1"/>
    <col min="7" max="11" width="9.33203125" style="1"/>
    <col min="12" max="12" width="13.21875" style="2" bestFit="1" customWidth="1"/>
    <col min="13" max="256" width="9.33203125" style="1"/>
    <col min="257" max="257" width="56.77734375" style="1" customWidth="1"/>
    <col min="258" max="258" width="32.88671875" style="1" customWidth="1"/>
    <col min="259" max="259" width="41" style="1" customWidth="1"/>
    <col min="260" max="260" width="23.33203125" style="1" customWidth="1"/>
    <col min="261" max="261" width="18.77734375" style="1" bestFit="1" customWidth="1"/>
    <col min="262" max="262" width="14.109375" style="1" bestFit="1" customWidth="1"/>
    <col min="263" max="267" width="9.33203125" style="1"/>
    <col min="268" max="268" width="13.21875" style="1" bestFit="1" customWidth="1"/>
    <col min="269" max="512" width="9.33203125" style="1"/>
    <col min="513" max="513" width="56.77734375" style="1" customWidth="1"/>
    <col min="514" max="514" width="32.88671875" style="1" customWidth="1"/>
    <col min="515" max="515" width="41" style="1" customWidth="1"/>
    <col min="516" max="516" width="23.33203125" style="1" customWidth="1"/>
    <col min="517" max="517" width="18.77734375" style="1" bestFit="1" customWidth="1"/>
    <col min="518" max="518" width="14.109375" style="1" bestFit="1" customWidth="1"/>
    <col min="519" max="523" width="9.33203125" style="1"/>
    <col min="524" max="524" width="13.21875" style="1" bestFit="1" customWidth="1"/>
    <col min="525" max="768" width="9.33203125" style="1"/>
    <col min="769" max="769" width="56.77734375" style="1" customWidth="1"/>
    <col min="770" max="770" width="32.88671875" style="1" customWidth="1"/>
    <col min="771" max="771" width="41" style="1" customWidth="1"/>
    <col min="772" max="772" width="23.33203125" style="1" customWidth="1"/>
    <col min="773" max="773" width="18.77734375" style="1" bestFit="1" customWidth="1"/>
    <col min="774" max="774" width="14.109375" style="1" bestFit="1" customWidth="1"/>
    <col min="775" max="779" width="9.33203125" style="1"/>
    <col min="780" max="780" width="13.21875" style="1" bestFit="1" customWidth="1"/>
    <col min="781" max="1024" width="9.33203125" style="1"/>
    <col min="1025" max="1025" width="56.77734375" style="1" customWidth="1"/>
    <col min="1026" max="1026" width="32.88671875" style="1" customWidth="1"/>
    <col min="1027" max="1027" width="41" style="1" customWidth="1"/>
    <col min="1028" max="1028" width="23.33203125" style="1" customWidth="1"/>
    <col min="1029" max="1029" width="18.77734375" style="1" bestFit="1" customWidth="1"/>
    <col min="1030" max="1030" width="14.109375" style="1" bestFit="1" customWidth="1"/>
    <col min="1031" max="1035" width="9.33203125" style="1"/>
    <col min="1036" max="1036" width="13.21875" style="1" bestFit="1" customWidth="1"/>
    <col min="1037" max="1280" width="9.33203125" style="1"/>
    <col min="1281" max="1281" width="56.77734375" style="1" customWidth="1"/>
    <col min="1282" max="1282" width="32.88671875" style="1" customWidth="1"/>
    <col min="1283" max="1283" width="41" style="1" customWidth="1"/>
    <col min="1284" max="1284" width="23.33203125" style="1" customWidth="1"/>
    <col min="1285" max="1285" width="18.77734375" style="1" bestFit="1" customWidth="1"/>
    <col min="1286" max="1286" width="14.109375" style="1" bestFit="1" customWidth="1"/>
    <col min="1287" max="1291" width="9.33203125" style="1"/>
    <col min="1292" max="1292" width="13.21875" style="1" bestFit="1" customWidth="1"/>
    <col min="1293" max="1536" width="9.33203125" style="1"/>
    <col min="1537" max="1537" width="56.77734375" style="1" customWidth="1"/>
    <col min="1538" max="1538" width="32.88671875" style="1" customWidth="1"/>
    <col min="1539" max="1539" width="41" style="1" customWidth="1"/>
    <col min="1540" max="1540" width="23.33203125" style="1" customWidth="1"/>
    <col min="1541" max="1541" width="18.77734375" style="1" bestFit="1" customWidth="1"/>
    <col min="1542" max="1542" width="14.109375" style="1" bestFit="1" customWidth="1"/>
    <col min="1543" max="1547" width="9.33203125" style="1"/>
    <col min="1548" max="1548" width="13.21875" style="1" bestFit="1" customWidth="1"/>
    <col min="1549" max="1792" width="9.33203125" style="1"/>
    <col min="1793" max="1793" width="56.77734375" style="1" customWidth="1"/>
    <col min="1794" max="1794" width="32.88671875" style="1" customWidth="1"/>
    <col min="1795" max="1795" width="41" style="1" customWidth="1"/>
    <col min="1796" max="1796" width="23.33203125" style="1" customWidth="1"/>
    <col min="1797" max="1797" width="18.77734375" style="1" bestFit="1" customWidth="1"/>
    <col min="1798" max="1798" width="14.109375" style="1" bestFit="1" customWidth="1"/>
    <col min="1799" max="1803" width="9.33203125" style="1"/>
    <col min="1804" max="1804" width="13.21875" style="1" bestFit="1" customWidth="1"/>
    <col min="1805" max="2048" width="9.33203125" style="1"/>
    <col min="2049" max="2049" width="56.77734375" style="1" customWidth="1"/>
    <col min="2050" max="2050" width="32.88671875" style="1" customWidth="1"/>
    <col min="2051" max="2051" width="41" style="1" customWidth="1"/>
    <col min="2052" max="2052" width="23.33203125" style="1" customWidth="1"/>
    <col min="2053" max="2053" width="18.77734375" style="1" bestFit="1" customWidth="1"/>
    <col min="2054" max="2054" width="14.109375" style="1" bestFit="1" customWidth="1"/>
    <col min="2055" max="2059" width="9.33203125" style="1"/>
    <col min="2060" max="2060" width="13.21875" style="1" bestFit="1" customWidth="1"/>
    <col min="2061" max="2304" width="9.33203125" style="1"/>
    <col min="2305" max="2305" width="56.77734375" style="1" customWidth="1"/>
    <col min="2306" max="2306" width="32.88671875" style="1" customWidth="1"/>
    <col min="2307" max="2307" width="41" style="1" customWidth="1"/>
    <col min="2308" max="2308" width="23.33203125" style="1" customWidth="1"/>
    <col min="2309" max="2309" width="18.77734375" style="1" bestFit="1" customWidth="1"/>
    <col min="2310" max="2310" width="14.109375" style="1" bestFit="1" customWidth="1"/>
    <col min="2311" max="2315" width="9.33203125" style="1"/>
    <col min="2316" max="2316" width="13.21875" style="1" bestFit="1" customWidth="1"/>
    <col min="2317" max="2560" width="9.33203125" style="1"/>
    <col min="2561" max="2561" width="56.77734375" style="1" customWidth="1"/>
    <col min="2562" max="2562" width="32.88671875" style="1" customWidth="1"/>
    <col min="2563" max="2563" width="41" style="1" customWidth="1"/>
    <col min="2564" max="2564" width="23.33203125" style="1" customWidth="1"/>
    <col min="2565" max="2565" width="18.77734375" style="1" bestFit="1" customWidth="1"/>
    <col min="2566" max="2566" width="14.109375" style="1" bestFit="1" customWidth="1"/>
    <col min="2567" max="2571" width="9.33203125" style="1"/>
    <col min="2572" max="2572" width="13.21875" style="1" bestFit="1" customWidth="1"/>
    <col min="2573" max="2816" width="9.33203125" style="1"/>
    <col min="2817" max="2817" width="56.77734375" style="1" customWidth="1"/>
    <col min="2818" max="2818" width="32.88671875" style="1" customWidth="1"/>
    <col min="2819" max="2819" width="41" style="1" customWidth="1"/>
    <col min="2820" max="2820" width="23.33203125" style="1" customWidth="1"/>
    <col min="2821" max="2821" width="18.77734375" style="1" bestFit="1" customWidth="1"/>
    <col min="2822" max="2822" width="14.109375" style="1" bestFit="1" customWidth="1"/>
    <col min="2823" max="2827" width="9.33203125" style="1"/>
    <col min="2828" max="2828" width="13.21875" style="1" bestFit="1" customWidth="1"/>
    <col min="2829" max="3072" width="9.33203125" style="1"/>
    <col min="3073" max="3073" width="56.77734375" style="1" customWidth="1"/>
    <col min="3074" max="3074" width="32.88671875" style="1" customWidth="1"/>
    <col min="3075" max="3075" width="41" style="1" customWidth="1"/>
    <col min="3076" max="3076" width="23.33203125" style="1" customWidth="1"/>
    <col min="3077" max="3077" width="18.77734375" style="1" bestFit="1" customWidth="1"/>
    <col min="3078" max="3078" width="14.109375" style="1" bestFit="1" customWidth="1"/>
    <col min="3079" max="3083" width="9.33203125" style="1"/>
    <col min="3084" max="3084" width="13.21875" style="1" bestFit="1" customWidth="1"/>
    <col min="3085" max="3328" width="9.33203125" style="1"/>
    <col min="3329" max="3329" width="56.77734375" style="1" customWidth="1"/>
    <col min="3330" max="3330" width="32.88671875" style="1" customWidth="1"/>
    <col min="3331" max="3331" width="41" style="1" customWidth="1"/>
    <col min="3332" max="3332" width="23.33203125" style="1" customWidth="1"/>
    <col min="3333" max="3333" width="18.77734375" style="1" bestFit="1" customWidth="1"/>
    <col min="3334" max="3334" width="14.109375" style="1" bestFit="1" customWidth="1"/>
    <col min="3335" max="3339" width="9.33203125" style="1"/>
    <col min="3340" max="3340" width="13.21875" style="1" bestFit="1" customWidth="1"/>
    <col min="3341" max="3584" width="9.33203125" style="1"/>
    <col min="3585" max="3585" width="56.77734375" style="1" customWidth="1"/>
    <col min="3586" max="3586" width="32.88671875" style="1" customWidth="1"/>
    <col min="3587" max="3587" width="41" style="1" customWidth="1"/>
    <col min="3588" max="3588" width="23.33203125" style="1" customWidth="1"/>
    <col min="3589" max="3589" width="18.77734375" style="1" bestFit="1" customWidth="1"/>
    <col min="3590" max="3590" width="14.109375" style="1" bestFit="1" customWidth="1"/>
    <col min="3591" max="3595" width="9.33203125" style="1"/>
    <col min="3596" max="3596" width="13.21875" style="1" bestFit="1" customWidth="1"/>
    <col min="3597" max="3840" width="9.33203125" style="1"/>
    <col min="3841" max="3841" width="56.77734375" style="1" customWidth="1"/>
    <col min="3842" max="3842" width="32.88671875" style="1" customWidth="1"/>
    <col min="3843" max="3843" width="41" style="1" customWidth="1"/>
    <col min="3844" max="3844" width="23.33203125" style="1" customWidth="1"/>
    <col min="3845" max="3845" width="18.77734375" style="1" bestFit="1" customWidth="1"/>
    <col min="3846" max="3846" width="14.109375" style="1" bestFit="1" customWidth="1"/>
    <col min="3847" max="3851" width="9.33203125" style="1"/>
    <col min="3852" max="3852" width="13.21875" style="1" bestFit="1" customWidth="1"/>
    <col min="3853" max="4096" width="9.33203125" style="1"/>
    <col min="4097" max="4097" width="56.77734375" style="1" customWidth="1"/>
    <col min="4098" max="4098" width="32.88671875" style="1" customWidth="1"/>
    <col min="4099" max="4099" width="41" style="1" customWidth="1"/>
    <col min="4100" max="4100" width="23.33203125" style="1" customWidth="1"/>
    <col min="4101" max="4101" width="18.77734375" style="1" bestFit="1" customWidth="1"/>
    <col min="4102" max="4102" width="14.109375" style="1" bestFit="1" customWidth="1"/>
    <col min="4103" max="4107" width="9.33203125" style="1"/>
    <col min="4108" max="4108" width="13.21875" style="1" bestFit="1" customWidth="1"/>
    <col min="4109" max="4352" width="9.33203125" style="1"/>
    <col min="4353" max="4353" width="56.77734375" style="1" customWidth="1"/>
    <col min="4354" max="4354" width="32.88671875" style="1" customWidth="1"/>
    <col min="4355" max="4355" width="41" style="1" customWidth="1"/>
    <col min="4356" max="4356" width="23.33203125" style="1" customWidth="1"/>
    <col min="4357" max="4357" width="18.77734375" style="1" bestFit="1" customWidth="1"/>
    <col min="4358" max="4358" width="14.109375" style="1" bestFit="1" customWidth="1"/>
    <col min="4359" max="4363" width="9.33203125" style="1"/>
    <col min="4364" max="4364" width="13.21875" style="1" bestFit="1" customWidth="1"/>
    <col min="4365" max="4608" width="9.33203125" style="1"/>
    <col min="4609" max="4609" width="56.77734375" style="1" customWidth="1"/>
    <col min="4610" max="4610" width="32.88671875" style="1" customWidth="1"/>
    <col min="4611" max="4611" width="41" style="1" customWidth="1"/>
    <col min="4612" max="4612" width="23.33203125" style="1" customWidth="1"/>
    <col min="4613" max="4613" width="18.77734375" style="1" bestFit="1" customWidth="1"/>
    <col min="4614" max="4614" width="14.109375" style="1" bestFit="1" customWidth="1"/>
    <col min="4615" max="4619" width="9.33203125" style="1"/>
    <col min="4620" max="4620" width="13.21875" style="1" bestFit="1" customWidth="1"/>
    <col min="4621" max="4864" width="9.33203125" style="1"/>
    <col min="4865" max="4865" width="56.77734375" style="1" customWidth="1"/>
    <col min="4866" max="4866" width="32.88671875" style="1" customWidth="1"/>
    <col min="4867" max="4867" width="41" style="1" customWidth="1"/>
    <col min="4868" max="4868" width="23.33203125" style="1" customWidth="1"/>
    <col min="4869" max="4869" width="18.77734375" style="1" bestFit="1" customWidth="1"/>
    <col min="4870" max="4870" width="14.109375" style="1" bestFit="1" customWidth="1"/>
    <col min="4871" max="4875" width="9.33203125" style="1"/>
    <col min="4876" max="4876" width="13.21875" style="1" bestFit="1" customWidth="1"/>
    <col min="4877" max="5120" width="9.33203125" style="1"/>
    <col min="5121" max="5121" width="56.77734375" style="1" customWidth="1"/>
    <col min="5122" max="5122" width="32.88671875" style="1" customWidth="1"/>
    <col min="5123" max="5123" width="41" style="1" customWidth="1"/>
    <col min="5124" max="5124" width="23.33203125" style="1" customWidth="1"/>
    <col min="5125" max="5125" width="18.77734375" style="1" bestFit="1" customWidth="1"/>
    <col min="5126" max="5126" width="14.109375" style="1" bestFit="1" customWidth="1"/>
    <col min="5127" max="5131" width="9.33203125" style="1"/>
    <col min="5132" max="5132" width="13.21875" style="1" bestFit="1" customWidth="1"/>
    <col min="5133" max="5376" width="9.33203125" style="1"/>
    <col min="5377" max="5377" width="56.77734375" style="1" customWidth="1"/>
    <col min="5378" max="5378" width="32.88671875" style="1" customWidth="1"/>
    <col min="5379" max="5379" width="41" style="1" customWidth="1"/>
    <col min="5380" max="5380" width="23.33203125" style="1" customWidth="1"/>
    <col min="5381" max="5381" width="18.77734375" style="1" bestFit="1" customWidth="1"/>
    <col min="5382" max="5382" width="14.109375" style="1" bestFit="1" customWidth="1"/>
    <col min="5383" max="5387" width="9.33203125" style="1"/>
    <col min="5388" max="5388" width="13.21875" style="1" bestFit="1" customWidth="1"/>
    <col min="5389" max="5632" width="9.33203125" style="1"/>
    <col min="5633" max="5633" width="56.77734375" style="1" customWidth="1"/>
    <col min="5634" max="5634" width="32.88671875" style="1" customWidth="1"/>
    <col min="5635" max="5635" width="41" style="1" customWidth="1"/>
    <col min="5636" max="5636" width="23.33203125" style="1" customWidth="1"/>
    <col min="5637" max="5637" width="18.77734375" style="1" bestFit="1" customWidth="1"/>
    <col min="5638" max="5638" width="14.109375" style="1" bestFit="1" customWidth="1"/>
    <col min="5639" max="5643" width="9.33203125" style="1"/>
    <col min="5644" max="5644" width="13.21875" style="1" bestFit="1" customWidth="1"/>
    <col min="5645" max="5888" width="9.33203125" style="1"/>
    <col min="5889" max="5889" width="56.77734375" style="1" customWidth="1"/>
    <col min="5890" max="5890" width="32.88671875" style="1" customWidth="1"/>
    <col min="5891" max="5891" width="41" style="1" customWidth="1"/>
    <col min="5892" max="5892" width="23.33203125" style="1" customWidth="1"/>
    <col min="5893" max="5893" width="18.77734375" style="1" bestFit="1" customWidth="1"/>
    <col min="5894" max="5894" width="14.109375" style="1" bestFit="1" customWidth="1"/>
    <col min="5895" max="5899" width="9.33203125" style="1"/>
    <col min="5900" max="5900" width="13.21875" style="1" bestFit="1" customWidth="1"/>
    <col min="5901" max="6144" width="9.33203125" style="1"/>
    <col min="6145" max="6145" width="56.77734375" style="1" customWidth="1"/>
    <col min="6146" max="6146" width="32.88671875" style="1" customWidth="1"/>
    <col min="6147" max="6147" width="41" style="1" customWidth="1"/>
    <col min="6148" max="6148" width="23.33203125" style="1" customWidth="1"/>
    <col min="6149" max="6149" width="18.77734375" style="1" bestFit="1" customWidth="1"/>
    <col min="6150" max="6150" width="14.109375" style="1" bestFit="1" customWidth="1"/>
    <col min="6151" max="6155" width="9.33203125" style="1"/>
    <col min="6156" max="6156" width="13.21875" style="1" bestFit="1" customWidth="1"/>
    <col min="6157" max="6400" width="9.33203125" style="1"/>
    <col min="6401" max="6401" width="56.77734375" style="1" customWidth="1"/>
    <col min="6402" max="6402" width="32.88671875" style="1" customWidth="1"/>
    <col min="6403" max="6403" width="41" style="1" customWidth="1"/>
    <col min="6404" max="6404" width="23.33203125" style="1" customWidth="1"/>
    <col min="6405" max="6405" width="18.77734375" style="1" bestFit="1" customWidth="1"/>
    <col min="6406" max="6406" width="14.109375" style="1" bestFit="1" customWidth="1"/>
    <col min="6407" max="6411" width="9.33203125" style="1"/>
    <col min="6412" max="6412" width="13.21875" style="1" bestFit="1" customWidth="1"/>
    <col min="6413" max="6656" width="9.33203125" style="1"/>
    <col min="6657" max="6657" width="56.77734375" style="1" customWidth="1"/>
    <col min="6658" max="6658" width="32.88671875" style="1" customWidth="1"/>
    <col min="6659" max="6659" width="41" style="1" customWidth="1"/>
    <col min="6660" max="6660" width="23.33203125" style="1" customWidth="1"/>
    <col min="6661" max="6661" width="18.77734375" style="1" bestFit="1" customWidth="1"/>
    <col min="6662" max="6662" width="14.109375" style="1" bestFit="1" customWidth="1"/>
    <col min="6663" max="6667" width="9.33203125" style="1"/>
    <col min="6668" max="6668" width="13.21875" style="1" bestFit="1" customWidth="1"/>
    <col min="6669" max="6912" width="9.33203125" style="1"/>
    <col min="6913" max="6913" width="56.77734375" style="1" customWidth="1"/>
    <col min="6914" max="6914" width="32.88671875" style="1" customWidth="1"/>
    <col min="6915" max="6915" width="41" style="1" customWidth="1"/>
    <col min="6916" max="6916" width="23.33203125" style="1" customWidth="1"/>
    <col min="6917" max="6917" width="18.77734375" style="1" bestFit="1" customWidth="1"/>
    <col min="6918" max="6918" width="14.109375" style="1" bestFit="1" customWidth="1"/>
    <col min="6919" max="6923" width="9.33203125" style="1"/>
    <col min="6924" max="6924" width="13.21875" style="1" bestFit="1" customWidth="1"/>
    <col min="6925" max="7168" width="9.33203125" style="1"/>
    <col min="7169" max="7169" width="56.77734375" style="1" customWidth="1"/>
    <col min="7170" max="7170" width="32.88671875" style="1" customWidth="1"/>
    <col min="7171" max="7171" width="41" style="1" customWidth="1"/>
    <col min="7172" max="7172" width="23.33203125" style="1" customWidth="1"/>
    <col min="7173" max="7173" width="18.77734375" style="1" bestFit="1" customWidth="1"/>
    <col min="7174" max="7174" width="14.109375" style="1" bestFit="1" customWidth="1"/>
    <col min="7175" max="7179" width="9.33203125" style="1"/>
    <col min="7180" max="7180" width="13.21875" style="1" bestFit="1" customWidth="1"/>
    <col min="7181" max="7424" width="9.33203125" style="1"/>
    <col min="7425" max="7425" width="56.77734375" style="1" customWidth="1"/>
    <col min="7426" max="7426" width="32.88671875" style="1" customWidth="1"/>
    <col min="7427" max="7427" width="41" style="1" customWidth="1"/>
    <col min="7428" max="7428" width="23.33203125" style="1" customWidth="1"/>
    <col min="7429" max="7429" width="18.77734375" style="1" bestFit="1" customWidth="1"/>
    <col min="7430" max="7430" width="14.109375" style="1" bestFit="1" customWidth="1"/>
    <col min="7431" max="7435" width="9.33203125" style="1"/>
    <col min="7436" max="7436" width="13.21875" style="1" bestFit="1" customWidth="1"/>
    <col min="7437" max="7680" width="9.33203125" style="1"/>
    <col min="7681" max="7681" width="56.77734375" style="1" customWidth="1"/>
    <col min="7682" max="7682" width="32.88671875" style="1" customWidth="1"/>
    <col min="7683" max="7683" width="41" style="1" customWidth="1"/>
    <col min="7684" max="7684" width="23.33203125" style="1" customWidth="1"/>
    <col min="7685" max="7685" width="18.77734375" style="1" bestFit="1" customWidth="1"/>
    <col min="7686" max="7686" width="14.109375" style="1" bestFit="1" customWidth="1"/>
    <col min="7687" max="7691" width="9.33203125" style="1"/>
    <col min="7692" max="7692" width="13.21875" style="1" bestFit="1" customWidth="1"/>
    <col min="7693" max="7936" width="9.33203125" style="1"/>
    <col min="7937" max="7937" width="56.77734375" style="1" customWidth="1"/>
    <col min="7938" max="7938" width="32.88671875" style="1" customWidth="1"/>
    <col min="7939" max="7939" width="41" style="1" customWidth="1"/>
    <col min="7940" max="7940" width="23.33203125" style="1" customWidth="1"/>
    <col min="7941" max="7941" width="18.77734375" style="1" bestFit="1" customWidth="1"/>
    <col min="7942" max="7942" width="14.109375" style="1" bestFit="1" customWidth="1"/>
    <col min="7943" max="7947" width="9.33203125" style="1"/>
    <col min="7948" max="7948" width="13.21875" style="1" bestFit="1" customWidth="1"/>
    <col min="7949" max="8192" width="9.33203125" style="1"/>
    <col min="8193" max="8193" width="56.77734375" style="1" customWidth="1"/>
    <col min="8194" max="8194" width="32.88671875" style="1" customWidth="1"/>
    <col min="8195" max="8195" width="41" style="1" customWidth="1"/>
    <col min="8196" max="8196" width="23.33203125" style="1" customWidth="1"/>
    <col min="8197" max="8197" width="18.77734375" style="1" bestFit="1" customWidth="1"/>
    <col min="8198" max="8198" width="14.109375" style="1" bestFit="1" customWidth="1"/>
    <col min="8199" max="8203" width="9.33203125" style="1"/>
    <col min="8204" max="8204" width="13.21875" style="1" bestFit="1" customWidth="1"/>
    <col min="8205" max="8448" width="9.33203125" style="1"/>
    <col min="8449" max="8449" width="56.77734375" style="1" customWidth="1"/>
    <col min="8450" max="8450" width="32.88671875" style="1" customWidth="1"/>
    <col min="8451" max="8451" width="41" style="1" customWidth="1"/>
    <col min="8452" max="8452" width="23.33203125" style="1" customWidth="1"/>
    <col min="8453" max="8453" width="18.77734375" style="1" bestFit="1" customWidth="1"/>
    <col min="8454" max="8454" width="14.109375" style="1" bestFit="1" customWidth="1"/>
    <col min="8455" max="8459" width="9.33203125" style="1"/>
    <col min="8460" max="8460" width="13.21875" style="1" bestFit="1" customWidth="1"/>
    <col min="8461" max="8704" width="9.33203125" style="1"/>
    <col min="8705" max="8705" width="56.77734375" style="1" customWidth="1"/>
    <col min="8706" max="8706" width="32.88671875" style="1" customWidth="1"/>
    <col min="8707" max="8707" width="41" style="1" customWidth="1"/>
    <col min="8708" max="8708" width="23.33203125" style="1" customWidth="1"/>
    <col min="8709" max="8709" width="18.77734375" style="1" bestFit="1" customWidth="1"/>
    <col min="8710" max="8710" width="14.109375" style="1" bestFit="1" customWidth="1"/>
    <col min="8711" max="8715" width="9.33203125" style="1"/>
    <col min="8716" max="8716" width="13.21875" style="1" bestFit="1" customWidth="1"/>
    <col min="8717" max="8960" width="9.33203125" style="1"/>
    <col min="8961" max="8961" width="56.77734375" style="1" customWidth="1"/>
    <col min="8962" max="8962" width="32.88671875" style="1" customWidth="1"/>
    <col min="8963" max="8963" width="41" style="1" customWidth="1"/>
    <col min="8964" max="8964" width="23.33203125" style="1" customWidth="1"/>
    <col min="8965" max="8965" width="18.77734375" style="1" bestFit="1" customWidth="1"/>
    <col min="8966" max="8966" width="14.109375" style="1" bestFit="1" customWidth="1"/>
    <col min="8967" max="8971" width="9.33203125" style="1"/>
    <col min="8972" max="8972" width="13.21875" style="1" bestFit="1" customWidth="1"/>
    <col min="8973" max="9216" width="9.33203125" style="1"/>
    <col min="9217" max="9217" width="56.77734375" style="1" customWidth="1"/>
    <col min="9218" max="9218" width="32.88671875" style="1" customWidth="1"/>
    <col min="9219" max="9219" width="41" style="1" customWidth="1"/>
    <col min="9220" max="9220" width="23.33203125" style="1" customWidth="1"/>
    <col min="9221" max="9221" width="18.77734375" style="1" bestFit="1" customWidth="1"/>
    <col min="9222" max="9222" width="14.109375" style="1" bestFit="1" customWidth="1"/>
    <col min="9223" max="9227" width="9.33203125" style="1"/>
    <col min="9228" max="9228" width="13.21875" style="1" bestFit="1" customWidth="1"/>
    <col min="9229" max="9472" width="9.33203125" style="1"/>
    <col min="9473" max="9473" width="56.77734375" style="1" customWidth="1"/>
    <col min="9474" max="9474" width="32.88671875" style="1" customWidth="1"/>
    <col min="9475" max="9475" width="41" style="1" customWidth="1"/>
    <col min="9476" max="9476" width="23.33203125" style="1" customWidth="1"/>
    <col min="9477" max="9477" width="18.77734375" style="1" bestFit="1" customWidth="1"/>
    <col min="9478" max="9478" width="14.109375" style="1" bestFit="1" customWidth="1"/>
    <col min="9479" max="9483" width="9.33203125" style="1"/>
    <col min="9484" max="9484" width="13.21875" style="1" bestFit="1" customWidth="1"/>
    <col min="9485" max="9728" width="9.33203125" style="1"/>
    <col min="9729" max="9729" width="56.77734375" style="1" customWidth="1"/>
    <col min="9730" max="9730" width="32.88671875" style="1" customWidth="1"/>
    <col min="9731" max="9731" width="41" style="1" customWidth="1"/>
    <col min="9732" max="9732" width="23.33203125" style="1" customWidth="1"/>
    <col min="9733" max="9733" width="18.77734375" style="1" bestFit="1" customWidth="1"/>
    <col min="9734" max="9734" width="14.109375" style="1" bestFit="1" customWidth="1"/>
    <col min="9735" max="9739" width="9.33203125" style="1"/>
    <col min="9740" max="9740" width="13.21875" style="1" bestFit="1" customWidth="1"/>
    <col min="9741" max="9984" width="9.33203125" style="1"/>
    <col min="9985" max="9985" width="56.77734375" style="1" customWidth="1"/>
    <col min="9986" max="9986" width="32.88671875" style="1" customWidth="1"/>
    <col min="9987" max="9987" width="41" style="1" customWidth="1"/>
    <col min="9988" max="9988" width="23.33203125" style="1" customWidth="1"/>
    <col min="9989" max="9989" width="18.77734375" style="1" bestFit="1" customWidth="1"/>
    <col min="9990" max="9990" width="14.109375" style="1" bestFit="1" customWidth="1"/>
    <col min="9991" max="9995" width="9.33203125" style="1"/>
    <col min="9996" max="9996" width="13.21875" style="1" bestFit="1" customWidth="1"/>
    <col min="9997" max="10240" width="9.33203125" style="1"/>
    <col min="10241" max="10241" width="56.77734375" style="1" customWidth="1"/>
    <col min="10242" max="10242" width="32.88671875" style="1" customWidth="1"/>
    <col min="10243" max="10243" width="41" style="1" customWidth="1"/>
    <col min="10244" max="10244" width="23.33203125" style="1" customWidth="1"/>
    <col min="10245" max="10245" width="18.77734375" style="1" bestFit="1" customWidth="1"/>
    <col min="10246" max="10246" width="14.109375" style="1" bestFit="1" customWidth="1"/>
    <col min="10247" max="10251" width="9.33203125" style="1"/>
    <col min="10252" max="10252" width="13.21875" style="1" bestFit="1" customWidth="1"/>
    <col min="10253" max="10496" width="9.33203125" style="1"/>
    <col min="10497" max="10497" width="56.77734375" style="1" customWidth="1"/>
    <col min="10498" max="10498" width="32.88671875" style="1" customWidth="1"/>
    <col min="10499" max="10499" width="41" style="1" customWidth="1"/>
    <col min="10500" max="10500" width="23.33203125" style="1" customWidth="1"/>
    <col min="10501" max="10501" width="18.77734375" style="1" bestFit="1" customWidth="1"/>
    <col min="10502" max="10502" width="14.109375" style="1" bestFit="1" customWidth="1"/>
    <col min="10503" max="10507" width="9.33203125" style="1"/>
    <col min="10508" max="10508" width="13.21875" style="1" bestFit="1" customWidth="1"/>
    <col min="10509" max="10752" width="9.33203125" style="1"/>
    <col min="10753" max="10753" width="56.77734375" style="1" customWidth="1"/>
    <col min="10754" max="10754" width="32.88671875" style="1" customWidth="1"/>
    <col min="10755" max="10755" width="41" style="1" customWidth="1"/>
    <col min="10756" max="10756" width="23.33203125" style="1" customWidth="1"/>
    <col min="10757" max="10757" width="18.77734375" style="1" bestFit="1" customWidth="1"/>
    <col min="10758" max="10758" width="14.109375" style="1" bestFit="1" customWidth="1"/>
    <col min="10759" max="10763" width="9.33203125" style="1"/>
    <col min="10764" max="10764" width="13.21875" style="1" bestFit="1" customWidth="1"/>
    <col min="10765" max="11008" width="9.33203125" style="1"/>
    <col min="11009" max="11009" width="56.77734375" style="1" customWidth="1"/>
    <col min="11010" max="11010" width="32.88671875" style="1" customWidth="1"/>
    <col min="11011" max="11011" width="41" style="1" customWidth="1"/>
    <col min="11012" max="11012" width="23.33203125" style="1" customWidth="1"/>
    <col min="11013" max="11013" width="18.77734375" style="1" bestFit="1" customWidth="1"/>
    <col min="11014" max="11014" width="14.109375" style="1" bestFit="1" customWidth="1"/>
    <col min="11015" max="11019" width="9.33203125" style="1"/>
    <col min="11020" max="11020" width="13.21875" style="1" bestFit="1" customWidth="1"/>
    <col min="11021" max="11264" width="9.33203125" style="1"/>
    <col min="11265" max="11265" width="56.77734375" style="1" customWidth="1"/>
    <col min="11266" max="11266" width="32.88671875" style="1" customWidth="1"/>
    <col min="11267" max="11267" width="41" style="1" customWidth="1"/>
    <col min="11268" max="11268" width="23.33203125" style="1" customWidth="1"/>
    <col min="11269" max="11269" width="18.77734375" style="1" bestFit="1" customWidth="1"/>
    <col min="11270" max="11270" width="14.109375" style="1" bestFit="1" customWidth="1"/>
    <col min="11271" max="11275" width="9.33203125" style="1"/>
    <col min="11276" max="11276" width="13.21875" style="1" bestFit="1" customWidth="1"/>
    <col min="11277" max="11520" width="9.33203125" style="1"/>
    <col min="11521" max="11521" width="56.77734375" style="1" customWidth="1"/>
    <col min="11522" max="11522" width="32.88671875" style="1" customWidth="1"/>
    <col min="11523" max="11523" width="41" style="1" customWidth="1"/>
    <col min="11524" max="11524" width="23.33203125" style="1" customWidth="1"/>
    <col min="11525" max="11525" width="18.77734375" style="1" bestFit="1" customWidth="1"/>
    <col min="11526" max="11526" width="14.109375" style="1" bestFit="1" customWidth="1"/>
    <col min="11527" max="11531" width="9.33203125" style="1"/>
    <col min="11532" max="11532" width="13.21875" style="1" bestFit="1" customWidth="1"/>
    <col min="11533" max="11776" width="9.33203125" style="1"/>
    <col min="11777" max="11777" width="56.77734375" style="1" customWidth="1"/>
    <col min="11778" max="11778" width="32.88671875" style="1" customWidth="1"/>
    <col min="11779" max="11779" width="41" style="1" customWidth="1"/>
    <col min="11780" max="11780" width="23.33203125" style="1" customWidth="1"/>
    <col min="11781" max="11781" width="18.77734375" style="1" bestFit="1" customWidth="1"/>
    <col min="11782" max="11782" width="14.109375" style="1" bestFit="1" customWidth="1"/>
    <col min="11783" max="11787" width="9.33203125" style="1"/>
    <col min="11788" max="11788" width="13.21875" style="1" bestFit="1" customWidth="1"/>
    <col min="11789" max="12032" width="9.33203125" style="1"/>
    <col min="12033" max="12033" width="56.77734375" style="1" customWidth="1"/>
    <col min="12034" max="12034" width="32.88671875" style="1" customWidth="1"/>
    <col min="12035" max="12035" width="41" style="1" customWidth="1"/>
    <col min="12036" max="12036" width="23.33203125" style="1" customWidth="1"/>
    <col min="12037" max="12037" width="18.77734375" style="1" bestFit="1" customWidth="1"/>
    <col min="12038" max="12038" width="14.109375" style="1" bestFit="1" customWidth="1"/>
    <col min="12039" max="12043" width="9.33203125" style="1"/>
    <col min="12044" max="12044" width="13.21875" style="1" bestFit="1" customWidth="1"/>
    <col min="12045" max="12288" width="9.33203125" style="1"/>
    <col min="12289" max="12289" width="56.77734375" style="1" customWidth="1"/>
    <col min="12290" max="12290" width="32.88671875" style="1" customWidth="1"/>
    <col min="12291" max="12291" width="41" style="1" customWidth="1"/>
    <col min="12292" max="12292" width="23.33203125" style="1" customWidth="1"/>
    <col min="12293" max="12293" width="18.77734375" style="1" bestFit="1" customWidth="1"/>
    <col min="12294" max="12294" width="14.109375" style="1" bestFit="1" customWidth="1"/>
    <col min="12295" max="12299" width="9.33203125" style="1"/>
    <col min="12300" max="12300" width="13.21875" style="1" bestFit="1" customWidth="1"/>
    <col min="12301" max="12544" width="9.33203125" style="1"/>
    <col min="12545" max="12545" width="56.77734375" style="1" customWidth="1"/>
    <col min="12546" max="12546" width="32.88671875" style="1" customWidth="1"/>
    <col min="12547" max="12547" width="41" style="1" customWidth="1"/>
    <col min="12548" max="12548" width="23.33203125" style="1" customWidth="1"/>
    <col min="12549" max="12549" width="18.77734375" style="1" bestFit="1" customWidth="1"/>
    <col min="12550" max="12550" width="14.109375" style="1" bestFit="1" customWidth="1"/>
    <col min="12551" max="12555" width="9.33203125" style="1"/>
    <col min="12556" max="12556" width="13.21875" style="1" bestFit="1" customWidth="1"/>
    <col min="12557" max="12800" width="9.33203125" style="1"/>
    <col min="12801" max="12801" width="56.77734375" style="1" customWidth="1"/>
    <col min="12802" max="12802" width="32.88671875" style="1" customWidth="1"/>
    <col min="12803" max="12803" width="41" style="1" customWidth="1"/>
    <col min="12804" max="12804" width="23.33203125" style="1" customWidth="1"/>
    <col min="12805" max="12805" width="18.77734375" style="1" bestFit="1" customWidth="1"/>
    <col min="12806" max="12806" width="14.109375" style="1" bestFit="1" customWidth="1"/>
    <col min="12807" max="12811" width="9.33203125" style="1"/>
    <col min="12812" max="12812" width="13.21875" style="1" bestFit="1" customWidth="1"/>
    <col min="12813" max="13056" width="9.33203125" style="1"/>
    <col min="13057" max="13057" width="56.77734375" style="1" customWidth="1"/>
    <col min="13058" max="13058" width="32.88671875" style="1" customWidth="1"/>
    <col min="13059" max="13059" width="41" style="1" customWidth="1"/>
    <col min="13060" max="13060" width="23.33203125" style="1" customWidth="1"/>
    <col min="13061" max="13061" width="18.77734375" style="1" bestFit="1" customWidth="1"/>
    <col min="13062" max="13062" width="14.109375" style="1" bestFit="1" customWidth="1"/>
    <col min="13063" max="13067" width="9.33203125" style="1"/>
    <col min="13068" max="13068" width="13.21875" style="1" bestFit="1" customWidth="1"/>
    <col min="13069" max="13312" width="9.33203125" style="1"/>
    <col min="13313" max="13313" width="56.77734375" style="1" customWidth="1"/>
    <col min="13314" max="13314" width="32.88671875" style="1" customWidth="1"/>
    <col min="13315" max="13315" width="41" style="1" customWidth="1"/>
    <col min="13316" max="13316" width="23.33203125" style="1" customWidth="1"/>
    <col min="13317" max="13317" width="18.77734375" style="1" bestFit="1" customWidth="1"/>
    <col min="13318" max="13318" width="14.109375" style="1" bestFit="1" customWidth="1"/>
    <col min="13319" max="13323" width="9.33203125" style="1"/>
    <col min="13324" max="13324" width="13.21875" style="1" bestFit="1" customWidth="1"/>
    <col min="13325" max="13568" width="9.33203125" style="1"/>
    <col min="13569" max="13569" width="56.77734375" style="1" customWidth="1"/>
    <col min="13570" max="13570" width="32.88671875" style="1" customWidth="1"/>
    <col min="13571" max="13571" width="41" style="1" customWidth="1"/>
    <col min="13572" max="13572" width="23.33203125" style="1" customWidth="1"/>
    <col min="13573" max="13573" width="18.77734375" style="1" bestFit="1" customWidth="1"/>
    <col min="13574" max="13574" width="14.109375" style="1" bestFit="1" customWidth="1"/>
    <col min="13575" max="13579" width="9.33203125" style="1"/>
    <col min="13580" max="13580" width="13.21875" style="1" bestFit="1" customWidth="1"/>
    <col min="13581" max="13824" width="9.33203125" style="1"/>
    <col min="13825" max="13825" width="56.77734375" style="1" customWidth="1"/>
    <col min="13826" max="13826" width="32.88671875" style="1" customWidth="1"/>
    <col min="13827" max="13827" width="41" style="1" customWidth="1"/>
    <col min="13828" max="13828" width="23.33203125" style="1" customWidth="1"/>
    <col min="13829" max="13829" width="18.77734375" style="1" bestFit="1" customWidth="1"/>
    <col min="13830" max="13830" width="14.109375" style="1" bestFit="1" customWidth="1"/>
    <col min="13831" max="13835" width="9.33203125" style="1"/>
    <col min="13836" max="13836" width="13.21875" style="1" bestFit="1" customWidth="1"/>
    <col min="13837" max="14080" width="9.33203125" style="1"/>
    <col min="14081" max="14081" width="56.77734375" style="1" customWidth="1"/>
    <col min="14082" max="14082" width="32.88671875" style="1" customWidth="1"/>
    <col min="14083" max="14083" width="41" style="1" customWidth="1"/>
    <col min="14084" max="14084" width="23.33203125" style="1" customWidth="1"/>
    <col min="14085" max="14085" width="18.77734375" style="1" bestFit="1" customWidth="1"/>
    <col min="14086" max="14086" width="14.109375" style="1" bestFit="1" customWidth="1"/>
    <col min="14087" max="14091" width="9.33203125" style="1"/>
    <col min="14092" max="14092" width="13.21875" style="1" bestFit="1" customWidth="1"/>
    <col min="14093" max="14336" width="9.33203125" style="1"/>
    <col min="14337" max="14337" width="56.77734375" style="1" customWidth="1"/>
    <col min="14338" max="14338" width="32.88671875" style="1" customWidth="1"/>
    <col min="14339" max="14339" width="41" style="1" customWidth="1"/>
    <col min="14340" max="14340" width="23.33203125" style="1" customWidth="1"/>
    <col min="14341" max="14341" width="18.77734375" style="1" bestFit="1" customWidth="1"/>
    <col min="14342" max="14342" width="14.109375" style="1" bestFit="1" customWidth="1"/>
    <col min="14343" max="14347" width="9.33203125" style="1"/>
    <col min="14348" max="14348" width="13.21875" style="1" bestFit="1" customWidth="1"/>
    <col min="14349" max="14592" width="9.33203125" style="1"/>
    <col min="14593" max="14593" width="56.77734375" style="1" customWidth="1"/>
    <col min="14594" max="14594" width="32.88671875" style="1" customWidth="1"/>
    <col min="14595" max="14595" width="41" style="1" customWidth="1"/>
    <col min="14596" max="14596" width="23.33203125" style="1" customWidth="1"/>
    <col min="14597" max="14597" width="18.77734375" style="1" bestFit="1" customWidth="1"/>
    <col min="14598" max="14598" width="14.109375" style="1" bestFit="1" customWidth="1"/>
    <col min="14599" max="14603" width="9.33203125" style="1"/>
    <col min="14604" max="14604" width="13.21875" style="1" bestFit="1" customWidth="1"/>
    <col min="14605" max="14848" width="9.33203125" style="1"/>
    <col min="14849" max="14849" width="56.77734375" style="1" customWidth="1"/>
    <col min="14850" max="14850" width="32.88671875" style="1" customWidth="1"/>
    <col min="14851" max="14851" width="41" style="1" customWidth="1"/>
    <col min="14852" max="14852" width="23.33203125" style="1" customWidth="1"/>
    <col min="14853" max="14853" width="18.77734375" style="1" bestFit="1" customWidth="1"/>
    <col min="14854" max="14854" width="14.109375" style="1" bestFit="1" customWidth="1"/>
    <col min="14855" max="14859" width="9.33203125" style="1"/>
    <col min="14860" max="14860" width="13.21875" style="1" bestFit="1" customWidth="1"/>
    <col min="14861" max="15104" width="9.33203125" style="1"/>
    <col min="15105" max="15105" width="56.77734375" style="1" customWidth="1"/>
    <col min="15106" max="15106" width="32.88671875" style="1" customWidth="1"/>
    <col min="15107" max="15107" width="41" style="1" customWidth="1"/>
    <col min="15108" max="15108" width="23.33203125" style="1" customWidth="1"/>
    <col min="15109" max="15109" width="18.77734375" style="1" bestFit="1" customWidth="1"/>
    <col min="15110" max="15110" width="14.109375" style="1" bestFit="1" customWidth="1"/>
    <col min="15111" max="15115" width="9.33203125" style="1"/>
    <col min="15116" max="15116" width="13.21875" style="1" bestFit="1" customWidth="1"/>
    <col min="15117" max="15360" width="9.33203125" style="1"/>
    <col min="15361" max="15361" width="56.77734375" style="1" customWidth="1"/>
    <col min="15362" max="15362" width="32.88671875" style="1" customWidth="1"/>
    <col min="15363" max="15363" width="41" style="1" customWidth="1"/>
    <col min="15364" max="15364" width="23.33203125" style="1" customWidth="1"/>
    <col min="15365" max="15365" width="18.77734375" style="1" bestFit="1" customWidth="1"/>
    <col min="15366" max="15366" width="14.109375" style="1" bestFit="1" customWidth="1"/>
    <col min="15367" max="15371" width="9.33203125" style="1"/>
    <col min="15372" max="15372" width="13.21875" style="1" bestFit="1" customWidth="1"/>
    <col min="15373" max="15616" width="9.33203125" style="1"/>
    <col min="15617" max="15617" width="56.77734375" style="1" customWidth="1"/>
    <col min="15618" max="15618" width="32.88671875" style="1" customWidth="1"/>
    <col min="15619" max="15619" width="41" style="1" customWidth="1"/>
    <col min="15620" max="15620" width="23.33203125" style="1" customWidth="1"/>
    <col min="15621" max="15621" width="18.77734375" style="1" bestFit="1" customWidth="1"/>
    <col min="15622" max="15622" width="14.109375" style="1" bestFit="1" customWidth="1"/>
    <col min="15623" max="15627" width="9.33203125" style="1"/>
    <col min="15628" max="15628" width="13.21875" style="1" bestFit="1" customWidth="1"/>
    <col min="15629" max="15872" width="9.33203125" style="1"/>
    <col min="15873" max="15873" width="56.77734375" style="1" customWidth="1"/>
    <col min="15874" max="15874" width="32.88671875" style="1" customWidth="1"/>
    <col min="15875" max="15875" width="41" style="1" customWidth="1"/>
    <col min="15876" max="15876" width="23.33203125" style="1" customWidth="1"/>
    <col min="15877" max="15877" width="18.77734375" style="1" bestFit="1" customWidth="1"/>
    <col min="15878" max="15878" width="14.109375" style="1" bestFit="1" customWidth="1"/>
    <col min="15879" max="15883" width="9.33203125" style="1"/>
    <col min="15884" max="15884" width="13.21875" style="1" bestFit="1" customWidth="1"/>
    <col min="15885" max="16128" width="9.33203125" style="1"/>
    <col min="16129" max="16129" width="56.77734375" style="1" customWidth="1"/>
    <col min="16130" max="16130" width="32.88671875" style="1" customWidth="1"/>
    <col min="16131" max="16131" width="41" style="1" customWidth="1"/>
    <col min="16132" max="16132" width="23.33203125" style="1" customWidth="1"/>
    <col min="16133" max="16133" width="18.77734375" style="1" bestFit="1" customWidth="1"/>
    <col min="16134" max="16134" width="14.109375" style="1" bestFit="1" customWidth="1"/>
    <col min="16135" max="16139" width="9.33203125" style="1"/>
    <col min="16140" max="16140" width="13.21875" style="1" bestFit="1" customWidth="1"/>
    <col min="16141" max="16384" width="9.33203125" style="1"/>
  </cols>
  <sheetData>
    <row r="1" spans="1:255" s="28" customFormat="1" ht="15.6" x14ac:dyDescent="0.25">
      <c r="A1" s="27" t="s">
        <v>0</v>
      </c>
      <c r="B1" s="27"/>
      <c r="C1" s="27"/>
      <c r="L1" s="29"/>
    </row>
    <row r="2" spans="1:255" s="28" customFormat="1" ht="15.6" x14ac:dyDescent="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</row>
    <row r="3" spans="1:255" s="28" customFormat="1" ht="15.6" x14ac:dyDescent="0.25">
      <c r="A3" s="27" t="s">
        <v>40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</row>
    <row r="4" spans="1:255" s="28" customFormat="1" ht="15.6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</row>
    <row r="5" spans="1:255" s="28" customFormat="1" ht="15.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s="28" customFormat="1" ht="15.6" hidden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s="28" customFormat="1" ht="15.6" hidden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s="28" customFormat="1" ht="15.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5.6" x14ac:dyDescent="0.25">
      <c r="A9" s="4"/>
      <c r="B9" s="5">
        <v>2025</v>
      </c>
      <c r="C9" s="5">
        <v>2024</v>
      </c>
    </row>
    <row r="10" spans="1:255" ht="15.6" x14ac:dyDescent="0.25">
      <c r="A10" s="6" t="s">
        <v>3</v>
      </c>
      <c r="B10" s="7"/>
      <c r="C10" s="7"/>
    </row>
    <row r="11" spans="1:255" ht="15.6" x14ac:dyDescent="0.25">
      <c r="A11" s="8" t="s">
        <v>4</v>
      </c>
    </row>
    <row r="13" spans="1:255" x14ac:dyDescent="0.25">
      <c r="A13" s="9" t="s">
        <v>5</v>
      </c>
      <c r="B13" s="7">
        <f>+'[1]Notas Abril 2025'!B12</f>
        <v>70090048.519999996</v>
      </c>
      <c r="C13" s="7">
        <f>+'[1]Notas Abril 2025'!C12</f>
        <v>99293467.820000008</v>
      </c>
      <c r="E13" s="10">
        <f>+B13-C13</f>
        <v>-29203419.300000012</v>
      </c>
    </row>
    <row r="14" spans="1:255" x14ac:dyDescent="0.25">
      <c r="A14" s="11" t="s">
        <v>6</v>
      </c>
      <c r="B14" s="7">
        <f>+'[1]Notas Abril 2025'!B24</f>
        <v>3203210.32</v>
      </c>
      <c r="C14" s="7">
        <f>+'[1]Notas Abril 2025'!C24</f>
        <v>5239691.7200000007</v>
      </c>
      <c r="E14" s="10">
        <f t="shared" ref="E14:E54" si="0">+B14-C14</f>
        <v>-2036481.4000000008</v>
      </c>
    </row>
    <row r="15" spans="1:255" x14ac:dyDescent="0.25">
      <c r="A15" s="11" t="s">
        <v>7</v>
      </c>
      <c r="B15" s="7">
        <f>+'[1]Notas Abril 2025'!B40</f>
        <v>8742901.3899999987</v>
      </c>
      <c r="C15" s="7">
        <f>+'[1]Notas Abril 2025'!C40</f>
        <v>6610379.5</v>
      </c>
      <c r="E15" s="10">
        <f t="shared" si="0"/>
        <v>2132521.8899999987</v>
      </c>
    </row>
    <row r="16" spans="1:255" x14ac:dyDescent="0.25">
      <c r="A16" s="11" t="s">
        <v>8</v>
      </c>
      <c r="B16" s="12">
        <f>+'[1]Notas Abril 2025'!B52</f>
        <v>8816228.8499999996</v>
      </c>
      <c r="C16" s="12">
        <f>+'[1]Notas Abril 2025'!C52</f>
        <v>12330408.700000001</v>
      </c>
      <c r="E16" s="10">
        <f t="shared" si="0"/>
        <v>-3514179.8500000015</v>
      </c>
    </row>
    <row r="17" spans="1:14" ht="15.6" x14ac:dyDescent="0.25">
      <c r="A17" s="8" t="s">
        <v>9</v>
      </c>
      <c r="B17" s="13">
        <f>SUM(B13:B16)</f>
        <v>90852389.079999983</v>
      </c>
      <c r="C17" s="13">
        <f>SUM(C13:C16)</f>
        <v>123473947.74000001</v>
      </c>
      <c r="E17" s="10">
        <f t="shared" si="0"/>
        <v>-32621558.660000026</v>
      </c>
    </row>
    <row r="18" spans="1:14" ht="15.6" x14ac:dyDescent="0.25">
      <c r="A18" s="14"/>
      <c r="B18" s="15"/>
      <c r="C18" s="15"/>
      <c r="E18" s="10">
        <f t="shared" si="0"/>
        <v>0</v>
      </c>
    </row>
    <row r="19" spans="1:14" ht="15.6" x14ac:dyDescent="0.25">
      <c r="A19" s="14" t="s">
        <v>10</v>
      </c>
      <c r="B19" s="15"/>
      <c r="C19" s="15"/>
      <c r="E19" s="10">
        <f t="shared" si="0"/>
        <v>0</v>
      </c>
    </row>
    <row r="20" spans="1:14" hidden="1" x14ac:dyDescent="0.25">
      <c r="A20" s="16" t="s">
        <v>11</v>
      </c>
      <c r="B20" s="7">
        <v>0</v>
      </c>
      <c r="C20" s="7">
        <v>0</v>
      </c>
      <c r="E20" s="10">
        <f t="shared" si="0"/>
        <v>0</v>
      </c>
    </row>
    <row r="21" spans="1:14" hidden="1" x14ac:dyDescent="0.25">
      <c r="A21" s="11" t="s">
        <v>12</v>
      </c>
      <c r="B21" s="7">
        <v>0</v>
      </c>
      <c r="C21" s="7">
        <v>0</v>
      </c>
      <c r="E21" s="10">
        <f t="shared" si="0"/>
        <v>0</v>
      </c>
    </row>
    <row r="22" spans="1:14" hidden="1" x14ac:dyDescent="0.25">
      <c r="A22" s="9" t="s">
        <v>13</v>
      </c>
      <c r="B22" s="7">
        <v>0</v>
      </c>
      <c r="C22" s="7">
        <v>0</v>
      </c>
      <c r="E22" s="10">
        <f t="shared" si="0"/>
        <v>0</v>
      </c>
    </row>
    <row r="23" spans="1:14" hidden="1" x14ac:dyDescent="0.25">
      <c r="A23" s="9" t="s">
        <v>14</v>
      </c>
      <c r="B23" s="7">
        <v>0</v>
      </c>
      <c r="C23" s="7">
        <v>0</v>
      </c>
      <c r="E23" s="10">
        <f t="shared" si="0"/>
        <v>0</v>
      </c>
    </row>
    <row r="24" spans="1:14" x14ac:dyDescent="0.25">
      <c r="A24" s="11" t="s">
        <v>15</v>
      </c>
      <c r="B24" s="7">
        <f>+'[1]Notas Abril 2025'!B124</f>
        <v>185274600.53000006</v>
      </c>
      <c r="C24" s="7">
        <f>+'[1]Notas Abril 2025'!C124</f>
        <v>185581752.81999987</v>
      </c>
      <c r="E24" s="10">
        <f t="shared" si="0"/>
        <v>-307152.28999981284</v>
      </c>
      <c r="N24" s="2"/>
    </row>
    <row r="25" spans="1:14" x14ac:dyDescent="0.25">
      <c r="A25" s="11" t="s">
        <v>16</v>
      </c>
      <c r="B25" s="12">
        <v>1556741.59</v>
      </c>
      <c r="C25" s="12">
        <v>1377081.59</v>
      </c>
      <c r="E25" s="10">
        <f t="shared" si="0"/>
        <v>179660</v>
      </c>
      <c r="N25" s="2"/>
    </row>
    <row r="26" spans="1:14" ht="15.6" x14ac:dyDescent="0.25">
      <c r="A26" s="14" t="s">
        <v>17</v>
      </c>
      <c r="B26" s="13">
        <f>SUM(B20:B25)</f>
        <v>186831342.12000006</v>
      </c>
      <c r="C26" s="13">
        <f>SUM(C20:C25)</f>
        <v>186958834.40999988</v>
      </c>
      <c r="E26" s="10">
        <f t="shared" si="0"/>
        <v>-127492.28999981284</v>
      </c>
      <c r="N26" s="2"/>
    </row>
    <row r="27" spans="1:14" ht="15.6" x14ac:dyDescent="0.25">
      <c r="A27" s="14"/>
      <c r="B27" s="17"/>
      <c r="C27" s="17"/>
      <c r="E27" s="10">
        <f t="shared" si="0"/>
        <v>0</v>
      </c>
      <c r="N27" s="2"/>
    </row>
    <row r="28" spans="1:14" ht="16.2" thickBot="1" x14ac:dyDescent="0.3">
      <c r="A28" s="14" t="s">
        <v>18</v>
      </c>
      <c r="B28" s="18">
        <f>+B17+B26</f>
        <v>277683731.20000005</v>
      </c>
      <c r="C28" s="18">
        <f>+C17+C26</f>
        <v>310432782.14999986</v>
      </c>
      <c r="E28" s="10">
        <f t="shared" si="0"/>
        <v>-32749050.949999809</v>
      </c>
      <c r="N28" s="2"/>
    </row>
    <row r="29" spans="1:14" ht="16.2" thickTop="1" x14ac:dyDescent="0.25">
      <c r="A29" s="14"/>
      <c r="B29" s="15"/>
      <c r="C29" s="15"/>
      <c r="E29" s="10">
        <f t="shared" si="0"/>
        <v>0</v>
      </c>
    </row>
    <row r="30" spans="1:14" ht="15.6" x14ac:dyDescent="0.25">
      <c r="A30" s="14" t="s">
        <v>19</v>
      </c>
      <c r="B30" s="15"/>
      <c r="C30" s="15"/>
      <c r="E30" s="10">
        <f t="shared" si="0"/>
        <v>0</v>
      </c>
    </row>
    <row r="31" spans="1:14" ht="15.6" x14ac:dyDescent="0.25">
      <c r="A31" s="19" t="s">
        <v>20</v>
      </c>
      <c r="B31" s="15"/>
      <c r="C31" s="15"/>
      <c r="E31" s="10">
        <f t="shared" si="0"/>
        <v>0</v>
      </c>
    </row>
    <row r="32" spans="1:14" x14ac:dyDescent="0.25">
      <c r="B32" s="20"/>
      <c r="C32" s="20"/>
      <c r="E32" s="10">
        <f t="shared" si="0"/>
        <v>0</v>
      </c>
    </row>
    <row r="33" spans="1:5" hidden="1" x14ac:dyDescent="0.25">
      <c r="A33" s="9" t="s">
        <v>21</v>
      </c>
      <c r="B33" s="21">
        <v>0</v>
      </c>
      <c r="C33" s="21">
        <v>0</v>
      </c>
      <c r="E33" s="10">
        <f t="shared" si="0"/>
        <v>0</v>
      </c>
    </row>
    <row r="34" spans="1:5" x14ac:dyDescent="0.25">
      <c r="A34" s="11" t="s">
        <v>22</v>
      </c>
      <c r="B34" s="21">
        <f>+'[1]Notas Abril 2025'!B145</f>
        <v>2940998.75</v>
      </c>
      <c r="C34" s="21">
        <f>+'[1]Notas Abril 2025'!C145</f>
        <v>5009345.42</v>
      </c>
      <c r="E34" s="10">
        <f t="shared" si="0"/>
        <v>-2068346.67</v>
      </c>
    </row>
    <row r="35" spans="1:5" x14ac:dyDescent="0.25">
      <c r="A35" s="11" t="s">
        <v>23</v>
      </c>
      <c r="B35" s="21">
        <f>+'[1]Notas Abril 2025'!B152</f>
        <v>3952881.88</v>
      </c>
      <c r="C35" s="21">
        <f>+'[1]Notas Abril 2025'!C152</f>
        <v>4207598.3899999997</v>
      </c>
      <c r="E35" s="10">
        <f t="shared" si="0"/>
        <v>-254716.50999999978</v>
      </c>
    </row>
    <row r="36" spans="1:5" x14ac:dyDescent="0.25">
      <c r="A36" s="11" t="s">
        <v>24</v>
      </c>
      <c r="B36" s="12">
        <f>+'[1]Notas Abril 2025'!B159</f>
        <v>4679144.26</v>
      </c>
      <c r="C36" s="12">
        <f>+'[1]Notas Abril 2025'!C159</f>
        <v>4735799.37</v>
      </c>
      <c r="E36" s="10">
        <f t="shared" si="0"/>
        <v>-56655.110000000335</v>
      </c>
    </row>
    <row r="37" spans="1:5" ht="15.6" x14ac:dyDescent="0.25">
      <c r="A37" s="14" t="s">
        <v>25</v>
      </c>
      <c r="B37" s="22">
        <f>SUM(B33:B36)</f>
        <v>11573024.890000001</v>
      </c>
      <c r="C37" s="22">
        <f>SUM(C33:C36)</f>
        <v>13952743.18</v>
      </c>
      <c r="E37" s="10">
        <f t="shared" si="0"/>
        <v>-2379718.2899999991</v>
      </c>
    </row>
    <row r="38" spans="1:5" ht="15.6" x14ac:dyDescent="0.25">
      <c r="A38" s="14"/>
      <c r="B38" s="23"/>
      <c r="C38" s="23"/>
      <c r="E38" s="10">
        <f t="shared" si="0"/>
        <v>0</v>
      </c>
    </row>
    <row r="39" spans="1:5" ht="15.6" x14ac:dyDescent="0.25">
      <c r="A39" s="14" t="s">
        <v>26</v>
      </c>
      <c r="B39" s="23"/>
      <c r="C39" s="23"/>
      <c r="E39" s="10">
        <f t="shared" si="0"/>
        <v>0</v>
      </c>
    </row>
    <row r="40" spans="1:5" hidden="1" x14ac:dyDescent="0.25">
      <c r="A40" s="16" t="s">
        <v>27</v>
      </c>
      <c r="B40" s="20">
        <v>0</v>
      </c>
      <c r="C40" s="20">
        <v>0</v>
      </c>
      <c r="E40" s="10">
        <f t="shared" si="0"/>
        <v>0</v>
      </c>
    </row>
    <row r="41" spans="1:5" hidden="1" x14ac:dyDescent="0.25">
      <c r="A41" s="9" t="s">
        <v>28</v>
      </c>
      <c r="B41" s="20">
        <v>0</v>
      </c>
      <c r="C41" s="20">
        <v>0</v>
      </c>
      <c r="E41" s="10">
        <f t="shared" si="0"/>
        <v>0</v>
      </c>
    </row>
    <row r="42" spans="1:5" hidden="1" x14ac:dyDescent="0.25">
      <c r="A42" s="9" t="s">
        <v>29</v>
      </c>
      <c r="B42" s="20">
        <v>0</v>
      </c>
      <c r="C42" s="20">
        <v>0</v>
      </c>
      <c r="E42" s="10">
        <f t="shared" si="0"/>
        <v>0</v>
      </c>
    </row>
    <row r="43" spans="1:5" hidden="1" x14ac:dyDescent="0.25">
      <c r="A43" s="9" t="s">
        <v>30</v>
      </c>
      <c r="B43" s="20">
        <v>0</v>
      </c>
      <c r="C43" s="20">
        <v>0</v>
      </c>
      <c r="E43" s="10">
        <f t="shared" si="0"/>
        <v>0</v>
      </c>
    </row>
    <row r="44" spans="1:5" hidden="1" x14ac:dyDescent="0.25">
      <c r="A44" s="9" t="s">
        <v>31</v>
      </c>
      <c r="B44" s="20">
        <v>0</v>
      </c>
      <c r="C44" s="20">
        <v>0</v>
      </c>
      <c r="E44" s="10">
        <f t="shared" si="0"/>
        <v>0</v>
      </c>
    </row>
    <row r="45" spans="1:5" x14ac:dyDescent="0.25">
      <c r="A45" s="11" t="s">
        <v>32</v>
      </c>
      <c r="B45" s="24">
        <f>+'[1]Notas Abril 2025'!B168</f>
        <v>503500</v>
      </c>
      <c r="C45" s="24">
        <f>+'[1]Notas Abril 2025'!C168</f>
        <v>663948.98</v>
      </c>
      <c r="E45" s="10">
        <f t="shared" si="0"/>
        <v>-160448.97999999998</v>
      </c>
    </row>
    <row r="46" spans="1:5" ht="15.6" x14ac:dyDescent="0.25">
      <c r="A46" s="14" t="s">
        <v>33</v>
      </c>
      <c r="B46" s="23">
        <f>SUM(B40:B45)</f>
        <v>503500</v>
      </c>
      <c r="C46" s="23">
        <f>SUM(C40:C45)</f>
        <v>663948.98</v>
      </c>
      <c r="E46" s="10">
        <f t="shared" si="0"/>
        <v>-160448.97999999998</v>
      </c>
    </row>
    <row r="47" spans="1:5" ht="15.6" x14ac:dyDescent="0.25">
      <c r="A47" s="14"/>
      <c r="B47" s="23"/>
      <c r="C47" s="23"/>
      <c r="E47" s="10">
        <f t="shared" si="0"/>
        <v>0</v>
      </c>
    </row>
    <row r="48" spans="1:5" ht="16.2" thickBot="1" x14ac:dyDescent="0.3">
      <c r="A48" s="14" t="s">
        <v>34</v>
      </c>
      <c r="B48" s="25">
        <f>B46+B37</f>
        <v>12076524.890000001</v>
      </c>
      <c r="C48" s="25">
        <f>C46+C37</f>
        <v>14616692.16</v>
      </c>
      <c r="E48" s="10">
        <f t="shared" si="0"/>
        <v>-2540167.2699999996</v>
      </c>
    </row>
    <row r="49" spans="1:5" ht="16.2" thickTop="1" x14ac:dyDescent="0.25">
      <c r="A49" s="14"/>
      <c r="B49" s="15"/>
      <c r="C49" s="15"/>
      <c r="E49" s="10">
        <f t="shared" si="0"/>
        <v>0</v>
      </c>
    </row>
    <row r="50" spans="1:5" ht="15.6" x14ac:dyDescent="0.25">
      <c r="A50" s="19" t="s">
        <v>35</v>
      </c>
      <c r="B50" s="20"/>
      <c r="C50" s="20"/>
      <c r="E50" s="10">
        <f t="shared" si="0"/>
        <v>0</v>
      </c>
    </row>
    <row r="51" spans="1:5" x14ac:dyDescent="0.25">
      <c r="A51" s="11" t="s">
        <v>36</v>
      </c>
      <c r="B51" s="7">
        <f>+'[1]Notas Abril 2025'!B176+'[1]Notas Abril 2025'!B177</f>
        <v>278210767.32999998</v>
      </c>
      <c r="C51" s="7">
        <f>+'[1]Notas Abril 2025'!C176+'[1]Notas Abril 2025'!C177</f>
        <v>295816089.99000001</v>
      </c>
      <c r="E51" s="10">
        <f t="shared" si="0"/>
        <v>-17605322.660000026</v>
      </c>
    </row>
    <row r="52" spans="1:5" ht="30" x14ac:dyDescent="0.25">
      <c r="A52" s="9" t="s">
        <v>37</v>
      </c>
      <c r="B52" s="7">
        <f>+'[1]Notas Abril 2025'!B178</f>
        <v>-12603561.019999996</v>
      </c>
      <c r="C52" s="7">
        <v>0</v>
      </c>
      <c r="E52" s="10">
        <f t="shared" si="0"/>
        <v>-12603561.019999996</v>
      </c>
    </row>
    <row r="53" spans="1:5" hidden="1" x14ac:dyDescent="0.25">
      <c r="A53" s="9" t="s">
        <v>38</v>
      </c>
      <c r="B53" s="12">
        <v>0</v>
      </c>
      <c r="C53" s="12"/>
      <c r="E53" s="10">
        <f t="shared" si="0"/>
        <v>0</v>
      </c>
    </row>
    <row r="54" spans="1:5" ht="16.2" thickBot="1" x14ac:dyDescent="0.3">
      <c r="A54" s="14" t="s">
        <v>39</v>
      </c>
      <c r="B54" s="25">
        <f>SUM(B51:B53)</f>
        <v>265607206.31</v>
      </c>
      <c r="C54" s="25">
        <f>SUM(C51:C53)</f>
        <v>295816089.99000001</v>
      </c>
      <c r="E54" s="10">
        <f t="shared" si="0"/>
        <v>-30208883.680000007</v>
      </c>
    </row>
    <row r="55" spans="1:5" ht="16.2" thickTop="1" x14ac:dyDescent="0.25">
      <c r="A55" s="14"/>
      <c r="B55" s="14"/>
      <c r="C55" s="14"/>
    </row>
    <row r="56" spans="1:5" ht="16.2" thickBot="1" x14ac:dyDescent="0.3">
      <c r="A56" s="14"/>
      <c r="B56" s="25">
        <f>B54+B48</f>
        <v>277683731.19999999</v>
      </c>
      <c r="C56" s="25">
        <f>C54+C48</f>
        <v>310432782.15000004</v>
      </c>
    </row>
    <row r="57" spans="1:5" ht="15.6" thickTop="1" x14ac:dyDescent="0.25">
      <c r="A57" s="16"/>
      <c r="B57" s="1"/>
      <c r="C57" s="26"/>
    </row>
    <row r="60" spans="1:5" x14ac:dyDescent="0.25">
      <c r="B60" s="1"/>
    </row>
    <row r="61" spans="1:5" x14ac:dyDescent="0.25">
      <c r="B61" s="1"/>
    </row>
  </sheetData>
  <mergeCells count="193">
    <mergeCell ref="IB4:IE4"/>
    <mergeCell ref="IF4:II4"/>
    <mergeCell ref="IJ4:IM4"/>
    <mergeCell ref="IN4:IQ4"/>
    <mergeCell ref="IR4:IU4"/>
    <mergeCell ref="HD4:HG4"/>
    <mergeCell ref="HH4:HK4"/>
    <mergeCell ref="HL4:HO4"/>
    <mergeCell ref="HP4:HS4"/>
    <mergeCell ref="HT4:HW4"/>
    <mergeCell ref="HX4:IA4"/>
    <mergeCell ref="GF4:GI4"/>
    <mergeCell ref="GJ4:GM4"/>
    <mergeCell ref="GN4:GQ4"/>
    <mergeCell ref="GR4:GU4"/>
    <mergeCell ref="GV4:GY4"/>
    <mergeCell ref="GZ4:HC4"/>
    <mergeCell ref="FH4:FK4"/>
    <mergeCell ref="FL4:FO4"/>
    <mergeCell ref="FP4:FS4"/>
    <mergeCell ref="FT4:FW4"/>
    <mergeCell ref="FX4:GA4"/>
    <mergeCell ref="GB4:GE4"/>
    <mergeCell ref="EJ4:EM4"/>
    <mergeCell ref="EN4:EQ4"/>
    <mergeCell ref="ER4:EU4"/>
    <mergeCell ref="EV4:EY4"/>
    <mergeCell ref="EZ4:FC4"/>
    <mergeCell ref="FD4:FG4"/>
    <mergeCell ref="DL4:DO4"/>
    <mergeCell ref="DP4:DS4"/>
    <mergeCell ref="DT4:DW4"/>
    <mergeCell ref="DX4:EA4"/>
    <mergeCell ref="EB4:EE4"/>
    <mergeCell ref="EF4:EI4"/>
    <mergeCell ref="CN4:CQ4"/>
    <mergeCell ref="CR4:CU4"/>
    <mergeCell ref="CV4:CY4"/>
    <mergeCell ref="CZ4:DC4"/>
    <mergeCell ref="DD4:DG4"/>
    <mergeCell ref="DH4:DK4"/>
    <mergeCell ref="BP4:BS4"/>
    <mergeCell ref="BT4:BW4"/>
    <mergeCell ref="BX4:CA4"/>
    <mergeCell ref="CB4:CE4"/>
    <mergeCell ref="CF4:CI4"/>
    <mergeCell ref="CJ4:CM4"/>
    <mergeCell ref="AR4:AU4"/>
    <mergeCell ref="AV4:AY4"/>
    <mergeCell ref="AZ4:BC4"/>
    <mergeCell ref="BD4:BG4"/>
    <mergeCell ref="BH4:BK4"/>
    <mergeCell ref="BL4:BO4"/>
    <mergeCell ref="T4:W4"/>
    <mergeCell ref="X4:AA4"/>
    <mergeCell ref="AB4:AE4"/>
    <mergeCell ref="AF4:AI4"/>
    <mergeCell ref="AJ4:AM4"/>
    <mergeCell ref="AN4:AQ4"/>
    <mergeCell ref="IB3:IE3"/>
    <mergeCell ref="IF3:II3"/>
    <mergeCell ref="IJ3:IM3"/>
    <mergeCell ref="IN3:IQ3"/>
    <mergeCell ref="IR3:IU3"/>
    <mergeCell ref="A4:C4"/>
    <mergeCell ref="D4:G4"/>
    <mergeCell ref="H4:K4"/>
    <mergeCell ref="L4:O4"/>
    <mergeCell ref="P4:S4"/>
    <mergeCell ref="HD3:HG3"/>
    <mergeCell ref="HH3:HK3"/>
    <mergeCell ref="HL3:HO3"/>
    <mergeCell ref="HP3:HS3"/>
    <mergeCell ref="HT3:HW3"/>
    <mergeCell ref="HX3:IA3"/>
    <mergeCell ref="GF3:GI3"/>
    <mergeCell ref="GJ3:GM3"/>
    <mergeCell ref="GN3:GQ3"/>
    <mergeCell ref="GR3:GU3"/>
    <mergeCell ref="GV3:GY3"/>
    <mergeCell ref="GZ3:HC3"/>
    <mergeCell ref="FH3:FK3"/>
    <mergeCell ref="FL3:FO3"/>
    <mergeCell ref="FP3:FS3"/>
    <mergeCell ref="FT3:FW3"/>
    <mergeCell ref="FX3:GA3"/>
    <mergeCell ref="GB3:GE3"/>
    <mergeCell ref="EJ3:EM3"/>
    <mergeCell ref="EN3:EQ3"/>
    <mergeCell ref="ER3:EU3"/>
    <mergeCell ref="EV3:EY3"/>
    <mergeCell ref="EZ3:FC3"/>
    <mergeCell ref="FD3:FG3"/>
    <mergeCell ref="DL3:DO3"/>
    <mergeCell ref="DP3:DS3"/>
    <mergeCell ref="DT3:DW3"/>
    <mergeCell ref="DX3:EA3"/>
    <mergeCell ref="EB3:EE3"/>
    <mergeCell ref="EF3:EI3"/>
    <mergeCell ref="CN3:CQ3"/>
    <mergeCell ref="CR3:CU3"/>
    <mergeCell ref="CV3:CY3"/>
    <mergeCell ref="CZ3:DC3"/>
    <mergeCell ref="DD3:DG3"/>
    <mergeCell ref="DH3:DK3"/>
    <mergeCell ref="BP3:BS3"/>
    <mergeCell ref="BT3:BW3"/>
    <mergeCell ref="BX3:CA3"/>
    <mergeCell ref="CB3:CE3"/>
    <mergeCell ref="CF3:CI3"/>
    <mergeCell ref="CJ3:CM3"/>
    <mergeCell ref="AR3:AU3"/>
    <mergeCell ref="AV3:AY3"/>
    <mergeCell ref="AZ3:BC3"/>
    <mergeCell ref="BD3:BG3"/>
    <mergeCell ref="BH3:BK3"/>
    <mergeCell ref="BL3:BO3"/>
    <mergeCell ref="T3:W3"/>
    <mergeCell ref="X3:AA3"/>
    <mergeCell ref="AB3:AE3"/>
    <mergeCell ref="AF3:AI3"/>
    <mergeCell ref="AJ3:AM3"/>
    <mergeCell ref="AN3:AQ3"/>
    <mergeCell ref="IB2:IE2"/>
    <mergeCell ref="IF2:II2"/>
    <mergeCell ref="IJ2:IM2"/>
    <mergeCell ref="IN2:IQ2"/>
    <mergeCell ref="IR2:IU2"/>
    <mergeCell ref="A3:C3"/>
    <mergeCell ref="D3:G3"/>
    <mergeCell ref="H3:K3"/>
    <mergeCell ref="L3:O3"/>
    <mergeCell ref="P3:S3"/>
    <mergeCell ref="HD2:HG2"/>
    <mergeCell ref="HH2:HK2"/>
    <mergeCell ref="HL2:HO2"/>
    <mergeCell ref="HP2:HS2"/>
    <mergeCell ref="HT2:HW2"/>
    <mergeCell ref="HX2:IA2"/>
    <mergeCell ref="GF2:GI2"/>
    <mergeCell ref="GJ2:GM2"/>
    <mergeCell ref="GN2:GQ2"/>
    <mergeCell ref="GR2:GU2"/>
    <mergeCell ref="GV2:GY2"/>
    <mergeCell ref="GZ2:HC2"/>
    <mergeCell ref="FH2:FK2"/>
    <mergeCell ref="FL2:FO2"/>
    <mergeCell ref="FP2:FS2"/>
    <mergeCell ref="FT2:FW2"/>
    <mergeCell ref="FX2:GA2"/>
    <mergeCell ref="GB2:GE2"/>
    <mergeCell ref="EJ2:EM2"/>
    <mergeCell ref="EN2:EQ2"/>
    <mergeCell ref="ER2:EU2"/>
    <mergeCell ref="EV2:EY2"/>
    <mergeCell ref="EZ2:FC2"/>
    <mergeCell ref="FD2:FG2"/>
    <mergeCell ref="DL2:DO2"/>
    <mergeCell ref="DP2:DS2"/>
    <mergeCell ref="DT2:DW2"/>
    <mergeCell ref="DX2:EA2"/>
    <mergeCell ref="EB2:EE2"/>
    <mergeCell ref="EF2:EI2"/>
    <mergeCell ref="CN2:CQ2"/>
    <mergeCell ref="CR2:CU2"/>
    <mergeCell ref="CV2:CY2"/>
    <mergeCell ref="CZ2:DC2"/>
    <mergeCell ref="DD2:DG2"/>
    <mergeCell ref="DH2:DK2"/>
    <mergeCell ref="BP2:BS2"/>
    <mergeCell ref="BT2:BW2"/>
    <mergeCell ref="BX2:CA2"/>
    <mergeCell ref="CB2:CE2"/>
    <mergeCell ref="CF2:CI2"/>
    <mergeCell ref="CJ2:CM2"/>
    <mergeCell ref="AR2:AU2"/>
    <mergeCell ref="AV2:AY2"/>
    <mergeCell ref="AZ2:BC2"/>
    <mergeCell ref="BD2:BG2"/>
    <mergeCell ref="BH2:BK2"/>
    <mergeCell ref="BL2:BO2"/>
    <mergeCell ref="T2:W2"/>
    <mergeCell ref="X2:AA2"/>
    <mergeCell ref="AB2:AE2"/>
    <mergeCell ref="AF2:AI2"/>
    <mergeCell ref="AJ2:AM2"/>
    <mergeCell ref="AN2:AQ2"/>
    <mergeCell ref="A1:C1"/>
    <mergeCell ref="A2:C2"/>
    <mergeCell ref="D2:G2"/>
    <mergeCell ref="H2:K2"/>
    <mergeCell ref="L2:O2"/>
    <mergeCell ref="P2:S2"/>
  </mergeCells>
  <pageMargins left="0.70866141732283472" right="0.70866141732283472" top="0.74803149606299213" bottom="0.74803149606299213" header="0.31496062992125984" footer="0.31496062992125984"/>
  <pageSetup scale="58" orientation="portrait" r:id="rId1"/>
  <headerFooter>
    <oddHeader xml:space="preserve">&amp;L&amp;G&amp;C&amp;"Arial,Negrita"&amp;14Consejo Nacional de Seguridad Social
Estado de Situación Financiera
Al 30 de abril de 2025 y 2024
(Valores en RD$)
&amp;"Cambria,Normal"
&amp;"Times New Roman,Normal"&amp;10
</oddHeader>
    <oddFooter>&amp;L&amp;"Arial,Negrita"&amp;12Juan Moquete
Encargado Contabilidad&amp;C&amp;"Arial,Negrita"&amp;12Edward Guzman P.
Gerente Gerenal&amp;R&amp;"Arial,Negrita"&amp;12Melissa N. Cabrera
Directora Financiera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74A95699-1F05-4865-BF99-3267CE387C07}"/>
</file>

<file path=customXml/itemProps2.xml><?xml version="1.0" encoding="utf-8"?>
<ds:datastoreItem xmlns:ds="http://schemas.openxmlformats.org/officeDocument/2006/customXml" ds:itemID="{5C6EC5BF-7C32-4685-9E84-BB163A792E7B}"/>
</file>

<file path=customXml/itemProps3.xml><?xml version="1.0" encoding="utf-8"?>
<ds:datastoreItem xmlns:ds="http://schemas.openxmlformats.org/officeDocument/2006/customXml" ds:itemID="{695FA74D-66F1-45B1-B1BF-B0F48DE579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2025-05-13T17:52:23Z</dcterms:created>
  <dcterms:modified xsi:type="dcterms:W3CDTF">2025-05-13T17:53:42Z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