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. ESTADOS FINANCIEROS\EF 2025\10- Octubre\Portal de transparencia\"/>
    </mc:Choice>
  </mc:AlternateContent>
  <bookViews>
    <workbookView xWindow="0" yWindow="0" windowWidth="28800" windowHeight="12000"/>
  </bookViews>
  <sheets>
    <sheet name="Estado de Situación Financiera" sheetId="1" r:id="rId1"/>
  </sheets>
  <externalReferences>
    <externalReference r:id="rId2"/>
  </externalReferences>
  <definedNames>
    <definedName name="_xlnm.Print_Area" localSheetId="0">'Estado de Situación Financiera'!$A$1:$C$70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C56" i="1"/>
  <c r="E56" i="1" s="1"/>
  <c r="B56" i="1"/>
  <c r="C55" i="1"/>
  <c r="C58" i="1" s="1"/>
  <c r="B55" i="1"/>
  <c r="E55" i="1" s="1"/>
  <c r="E54" i="1"/>
  <c r="E53" i="1"/>
  <c r="E51" i="1"/>
  <c r="C50" i="1"/>
  <c r="C49" i="1"/>
  <c r="B49" i="1"/>
  <c r="E49" i="1" s="1"/>
  <c r="E48" i="1"/>
  <c r="E47" i="1"/>
  <c r="E46" i="1"/>
  <c r="E45" i="1"/>
  <c r="E44" i="1"/>
  <c r="E43" i="1"/>
  <c r="E42" i="1"/>
  <c r="B41" i="1"/>
  <c r="C40" i="1"/>
  <c r="E40" i="1" s="1"/>
  <c r="B40" i="1"/>
  <c r="C39" i="1"/>
  <c r="B39" i="1"/>
  <c r="E39" i="1" s="1"/>
  <c r="C38" i="1"/>
  <c r="C41" i="1" s="1"/>
  <c r="B38" i="1"/>
  <c r="E38" i="1" s="1"/>
  <c r="E37" i="1"/>
  <c r="E36" i="1"/>
  <c r="E35" i="1"/>
  <c r="E34" i="1"/>
  <c r="E33" i="1"/>
  <c r="E31" i="1"/>
  <c r="C29" i="1"/>
  <c r="E29" i="1" s="1"/>
  <c r="C28" i="1"/>
  <c r="C30" i="1" s="1"/>
  <c r="B28" i="1"/>
  <c r="B30" i="1" s="1"/>
  <c r="E27" i="1"/>
  <c r="E26" i="1"/>
  <c r="E25" i="1"/>
  <c r="E24" i="1"/>
  <c r="E23" i="1"/>
  <c r="E22" i="1"/>
  <c r="C20" i="1"/>
  <c r="B20" i="1"/>
  <c r="B21" i="1" s="1"/>
  <c r="C19" i="1"/>
  <c r="B19" i="1"/>
  <c r="E19" i="1" s="1"/>
  <c r="C18" i="1"/>
  <c r="B18" i="1"/>
  <c r="E18" i="1" s="1"/>
  <c r="C17" i="1"/>
  <c r="C21" i="1" s="1"/>
  <c r="B17" i="1"/>
  <c r="E17" i="1" s="1"/>
  <c r="C52" i="1" l="1"/>
  <c r="E30" i="1"/>
  <c r="C32" i="1"/>
  <c r="C60" i="1"/>
  <c r="E41" i="1"/>
  <c r="B32" i="1"/>
  <c r="E32" i="1" s="1"/>
  <c r="E21" i="1"/>
  <c r="B50" i="1"/>
  <c r="B58" i="1"/>
  <c r="E28" i="1"/>
  <c r="E20" i="1"/>
  <c r="E58" i="1" l="1"/>
  <c r="E50" i="1"/>
  <c r="B52" i="1"/>
  <c r="E52" i="1" s="1"/>
  <c r="B60" i="1" l="1"/>
</calcChain>
</file>

<file path=xl/sharedStrings.xml><?xml version="1.0" encoding="utf-8"?>
<sst xmlns="http://schemas.openxmlformats.org/spreadsheetml/2006/main" count="45" uniqueCount="43">
  <si>
    <t>Consejo Nacional de Seguridad Social</t>
  </si>
  <si>
    <t>Estado de Situacion Financiera</t>
  </si>
  <si>
    <t>Al 30 de julio de 2025 y 2024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</si>
  <si>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</si>
  <si>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</si>
  <si>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</si>
  <si>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</si>
  <si>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</si>
  <si>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</si>
  <si>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</si>
  <si>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</si>
  <si>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</si>
  <si>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</si>
  <si>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</si>
  <si>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</si>
  <si>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</si>
  <si>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</si>
  <si>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</si>
  <si>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</si>
  <si>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</si>
  <si>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</si>
  <si>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</si>
  <si>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</si>
  <si>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</si>
  <si>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 (Nota 14)</t>
  </si>
  <si>
    <t>Otros pasivos corrientes (Nota 15)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</si>
  <si>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</si>
  <si>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</si>
  <si>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</si>
  <si>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</si>
  <si>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</si>
  <si>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</si>
  <si>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</si>
  <si>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</si>
  <si>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</si>
  <si>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</si>
  <si>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17 y 26)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</si>
  <si>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</si>
  <si>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</si>
  <si>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</si>
  <si>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</si>
  <si>
    <t>Estado de Situación Financiera</t>
  </si>
  <si>
    <t>Al 31 de octubre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</si>
</sst>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 indent="6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 indent="5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5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indent="5"/>
    </xf>
    <xf numFmtId="43" fontId="5" fillId="0" borderId="0" xfId="1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&#237;ctor.Ferreras\OneDrive%20-%20cnss.gob.do\Direccion%20Financiera\02.%20ESTADOS%20FINANCIEROS\EF%202025\10-%20Octubre\1-%20EF%202025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Rendimiento Financiero"/>
      <sheetName val=" Estado de Flujo de Efectivo"/>
      <sheetName val="Notas octubre 2025"/>
      <sheetName val="Estado de Cambio de Activo Neto"/>
      <sheetName val="Comparacion Importes Pres. y Re"/>
      <sheetName val="Notas Diciembre 2023"/>
      <sheetName val="Notas limpias oct 2025"/>
      <sheetName val="Balance General-A"/>
      <sheetName val="Estado de Resultado-A"/>
      <sheetName val="Transacciones por cobrar - Sald"/>
      <sheetName val="BC del 01-01-25  al 31-10-25"/>
      <sheetName val="BC 01 ene al 31 oct24"/>
      <sheetName val="B C 1-31-OCT-25 "/>
    </sheetNames>
    <sheetDataSet>
      <sheetData sheetId="0"/>
      <sheetData sheetId="1"/>
      <sheetData sheetId="2"/>
      <sheetData sheetId="3">
        <row r="12">
          <cell r="B12">
            <v>78997667.699999988</v>
          </cell>
          <cell r="C12">
            <v>71745243.219999999</v>
          </cell>
        </row>
        <row r="24">
          <cell r="B24">
            <v>2729241.9899999998</v>
          </cell>
          <cell r="C24">
            <v>3492903.7399999998</v>
          </cell>
        </row>
        <row r="40">
          <cell r="B40">
            <v>10063860.709999999</v>
          </cell>
          <cell r="C40">
            <v>6940723.1399999997</v>
          </cell>
        </row>
        <row r="52">
          <cell r="B52">
            <v>7123247.6600000001</v>
          </cell>
          <cell r="C52">
            <v>7295705.4199999999</v>
          </cell>
        </row>
        <row r="124">
          <cell r="B124">
            <v>179394570.87</v>
          </cell>
          <cell r="C124">
            <v>193102404.27999997</v>
          </cell>
        </row>
        <row r="133">
          <cell r="C133">
            <v>1556741.59</v>
          </cell>
        </row>
        <row r="145">
          <cell r="B145">
            <v>3470995.52</v>
          </cell>
          <cell r="C145">
            <v>3844385.6</v>
          </cell>
        </row>
        <row r="152">
          <cell r="B152">
            <v>7626800.1100000003</v>
          </cell>
          <cell r="C152">
            <v>0</v>
          </cell>
        </row>
        <row r="159">
          <cell r="B159">
            <v>11247546.4</v>
          </cell>
          <cell r="C159">
            <v>11803968.199999999</v>
          </cell>
        </row>
        <row r="168">
          <cell r="B168">
            <v>0</v>
          </cell>
          <cell r="C168">
            <v>400</v>
          </cell>
        </row>
        <row r="176">
          <cell r="B176">
            <v>132851957.43000001</v>
          </cell>
          <cell r="C176">
            <v>132851957.43000001</v>
          </cell>
        </row>
        <row r="177">
          <cell r="B177">
            <v>145292158.69999999</v>
          </cell>
          <cell r="C177">
            <v>147576879.44</v>
          </cell>
        </row>
        <row r="178">
          <cell r="C178">
            <v>-11943869.279999999</v>
          </cell>
        </row>
        <row r="347">
          <cell r="B347">
            <v>-20624127.640000019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5"/>
  <sheetViews>
    <sheetView tabSelected="1" topLeftCell="A5" zoomScale="85" zoomScaleNormal="85" zoomScaleSheetLayoutView="80" workbookViewId="0">
      <selection activeCell="B10" sqref="B10"/>
    </sheetView>
  </sheetViews>
  <sheetFormatPr defaultColWidth="12" defaultRowHeight="15" x14ac:dyDescent="0.2"/>
  <cols>
    <col min="1" max="1" width="56.83203125" style="8" customWidth="1"/>
    <col min="2" max="2" width="35.1640625" style="11" bestFit="1" customWidth="1"/>
    <col min="3" max="3" width="41" style="11" customWidth="1"/>
    <col min="4" max="4" width="23.33203125" style="8" hidden="1" customWidth="1"/>
    <col min="5" max="5" width="18.83203125" style="8" hidden="1" customWidth="1"/>
    <col min="6" max="6" width="14.1640625" style="8" hidden="1" customWidth="1"/>
    <col min="7" max="8" width="0" style="8" hidden="1" customWidth="1"/>
    <col min="9" max="9" width="12" style="8" customWidth="1"/>
    <col min="10" max="10" width="23.33203125" style="8" customWidth="1"/>
    <col min="11" max="11" width="12" style="8" customWidth="1"/>
    <col min="12" max="12" width="13.1640625" style="11" bestFit="1" customWidth="1"/>
    <col min="13" max="16384" width="12" style="8"/>
  </cols>
  <sheetData>
    <row r="1" spans="1:255" s="2" customFormat="1" ht="15.75" hidden="1" x14ac:dyDescent="0.2">
      <c r="A1" s="1" t="s">
        <v>0</v>
      </c>
      <c r="B1" s="1"/>
      <c r="C1" s="1"/>
      <c r="L1" s="3"/>
    </row>
    <row r="2" spans="1:255" s="2" customFormat="1" ht="15.75" hidden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s="2" customFormat="1" ht="15.75" hidden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s="2" customFormat="1" ht="15.75" hidden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2" customFormat="1" ht="15.75" x14ac:dyDescent="0.2">
      <c r="A5" s="4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pans="1:255" s="2" customFormat="1" ht="15.75" customHeight="1" x14ac:dyDescent="0.2">
      <c r="A6" s="4"/>
      <c r="B6" s="4" t="s">
        <v>41</v>
      </c>
      <c r="C6" s="4"/>
      <c r="D6" s="4"/>
      <c r="E6" s="4"/>
      <c r="F6" s="4"/>
      <c r="G6" s="4"/>
      <c r="H6" s="4"/>
      <c r="I6" s="4"/>
      <c r="J6" s="4"/>
      <c r="K6" s="4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pans="1:255" s="2" customFormat="1" ht="15.75" customHeight="1" x14ac:dyDescent="0.2">
      <c r="A7" s="4"/>
      <c r="B7" s="4" t="s">
        <v>42</v>
      </c>
      <c r="C7" s="4"/>
      <c r="D7" s="4"/>
      <c r="E7" s="4"/>
      <c r="F7" s="4"/>
      <c r="G7" s="4"/>
      <c r="H7" s="4"/>
      <c r="I7" s="4"/>
      <c r="J7" s="4"/>
      <c r="K7" s="4"/>
      <c r="L7" s="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pans="1:255" ht="15.75" customHeight="1" x14ac:dyDescent="0.2">
      <c r="A8" s="4"/>
      <c r="B8" s="4" t="s">
        <v>3</v>
      </c>
      <c r="C8" s="4"/>
      <c r="D8" s="6"/>
      <c r="E8" s="6"/>
      <c r="F8" s="6"/>
      <c r="G8" s="6"/>
      <c r="H8" s="6"/>
      <c r="I8" s="6"/>
      <c r="J8" s="6"/>
      <c r="K8" s="6"/>
      <c r="L8" s="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</row>
    <row r="9" spans="1:255" ht="15.75" x14ac:dyDescent="0.2">
      <c r="A9" s="4"/>
      <c r="B9" s="4"/>
      <c r="C9" s="4"/>
      <c r="D9" s="6"/>
      <c r="E9" s="6"/>
      <c r="F9" s="6"/>
      <c r="G9" s="6"/>
      <c r="H9" s="6"/>
      <c r="I9" s="6"/>
      <c r="J9" s="6"/>
      <c r="K9" s="6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pans="1:255" ht="15.75" x14ac:dyDescent="0.2">
      <c r="A10" s="4"/>
      <c r="B10" s="4"/>
      <c r="C10" s="4"/>
      <c r="D10" s="6"/>
      <c r="E10" s="6"/>
      <c r="F10" s="6"/>
      <c r="G10" s="6"/>
      <c r="H10" s="6"/>
      <c r="I10" s="6"/>
      <c r="J10" s="6"/>
      <c r="K10" s="6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ht="15.75" x14ac:dyDescent="0.2">
      <c r="A11" s="9"/>
      <c r="B11" s="10">
        <v>2025</v>
      </c>
      <c r="C11" s="10">
        <v>2024</v>
      </c>
    </row>
    <row r="12" spans="1:255" ht="15.75" x14ac:dyDescent="0.2">
      <c r="A12" s="9"/>
      <c r="B12" s="12"/>
      <c r="C12" s="12"/>
    </row>
    <row r="13" spans="1:255" ht="15.75" x14ac:dyDescent="0.2">
      <c r="A13" s="9"/>
      <c r="B13" s="12"/>
      <c r="C13" s="12"/>
    </row>
    <row r="14" spans="1:255" ht="15.75" x14ac:dyDescent="0.2">
      <c r="A14" s="13" t="s">
        <v>4</v>
      </c>
      <c r="B14" s="14"/>
      <c r="C14" s="14"/>
    </row>
    <row r="15" spans="1:255" ht="15.75" x14ac:dyDescent="0.2">
      <c r="A15" s="15" t="s">
        <v>5</v>
      </c>
    </row>
    <row r="17" spans="1:14" ht="30" x14ac:dyDescent="0.2">
      <c r="A17" s="16" t="s">
        <v>6</v>
      </c>
      <c r="B17" s="14">
        <f>+'[1]Notas octubre 2025'!B12</f>
        <v>78997667.699999988</v>
      </c>
      <c r="C17" s="14">
        <f>+'[1]Notas octubre 2025'!C12</f>
        <v>71745243.219999999</v>
      </c>
      <c r="E17" s="17">
        <f>+B17-C17</f>
        <v>7252424.4799999893</v>
      </c>
    </row>
    <row r="18" spans="1:14" ht="30" x14ac:dyDescent="0.2">
      <c r="A18" s="18" t="s">
        <v>7</v>
      </c>
      <c r="B18" s="14">
        <f>+'[1]Notas octubre 2025'!B24</f>
        <v>2729241.9899999998</v>
      </c>
      <c r="C18" s="14">
        <f>+'[1]Notas octubre 2025'!C24</f>
        <v>3492903.7399999998</v>
      </c>
      <c r="E18" s="17">
        <f t="shared" ref="E18:E58" si="0">+B18-C18</f>
        <v>-763661.75</v>
      </c>
      <c r="J18" s="19"/>
      <c r="K18" s="20"/>
    </row>
    <row r="19" spans="1:14" x14ac:dyDescent="0.2">
      <c r="A19" s="18" t="s">
        <v>8</v>
      </c>
      <c r="B19" s="14">
        <f>+'[1]Notas octubre 2025'!B40</f>
        <v>10063860.709999999</v>
      </c>
      <c r="C19" s="14">
        <f>+'[1]Notas octubre 2025'!C40</f>
        <v>6940723.1399999997</v>
      </c>
      <c r="E19" s="17">
        <f t="shared" si="0"/>
        <v>3123137.5699999994</v>
      </c>
    </row>
    <row r="20" spans="1:14" x14ac:dyDescent="0.2">
      <c r="A20" s="18" t="s">
        <v>9</v>
      </c>
      <c r="B20" s="21">
        <f>+'[1]Notas octubre 2025'!B52</f>
        <v>7123247.6600000001</v>
      </c>
      <c r="C20" s="21">
        <f>+'[1]Notas octubre 2025'!C52</f>
        <v>7295705.4199999999</v>
      </c>
      <c r="E20" s="17">
        <f t="shared" si="0"/>
        <v>-172457.75999999978</v>
      </c>
    </row>
    <row r="21" spans="1:14" ht="15.75" x14ac:dyDescent="0.2">
      <c r="A21" s="15" t="s">
        <v>10</v>
      </c>
      <c r="B21" s="22">
        <f>SUM(B17:B20)</f>
        <v>98914018.059999973</v>
      </c>
      <c r="C21" s="22">
        <f>SUM(C17:C20)</f>
        <v>89474575.519999996</v>
      </c>
      <c r="E21" s="17">
        <f t="shared" si="0"/>
        <v>9439442.5399999768</v>
      </c>
    </row>
    <row r="22" spans="1:14" ht="15.75" x14ac:dyDescent="0.2">
      <c r="A22" s="23"/>
      <c r="B22" s="24"/>
      <c r="C22" s="24"/>
      <c r="E22" s="17">
        <f t="shared" si="0"/>
        <v>0</v>
      </c>
    </row>
    <row r="23" spans="1:14" ht="15.75" x14ac:dyDescent="0.2">
      <c r="A23" s="23" t="s">
        <v>11</v>
      </c>
      <c r="B23" s="24"/>
      <c r="C23" s="24"/>
      <c r="E23" s="17">
        <f t="shared" si="0"/>
        <v>0</v>
      </c>
    </row>
    <row r="24" spans="1:14" ht="30" hidden="1" x14ac:dyDescent="0.2">
      <c r="A24" s="25" t="s">
        <v>12</v>
      </c>
      <c r="B24" s="14">
        <v>0</v>
      </c>
      <c r="C24" s="14">
        <v>0</v>
      </c>
      <c r="E24" s="17">
        <f t="shared" si="0"/>
        <v>0</v>
      </c>
    </row>
    <row r="25" spans="1:14" hidden="1" x14ac:dyDescent="0.2">
      <c r="A25" s="18" t="s">
        <v>13</v>
      </c>
      <c r="B25" s="14">
        <v>0</v>
      </c>
      <c r="C25" s="14">
        <v>0</v>
      </c>
      <c r="E25" s="17">
        <f t="shared" si="0"/>
        <v>0</v>
      </c>
    </row>
    <row r="26" spans="1:14" hidden="1" x14ac:dyDescent="0.2">
      <c r="A26" s="16" t="s">
        <v>14</v>
      </c>
      <c r="B26" s="14">
        <v>0</v>
      </c>
      <c r="C26" s="14">
        <v>0</v>
      </c>
      <c r="E26" s="17">
        <f t="shared" si="0"/>
        <v>0</v>
      </c>
    </row>
    <row r="27" spans="1:14" hidden="1" x14ac:dyDescent="0.2">
      <c r="A27" s="16" t="s">
        <v>15</v>
      </c>
      <c r="B27" s="14">
        <v>0</v>
      </c>
      <c r="C27" s="14">
        <v>0</v>
      </c>
      <c r="E27" s="17">
        <f t="shared" si="0"/>
        <v>0</v>
      </c>
    </row>
    <row r="28" spans="1:14" ht="30" x14ac:dyDescent="0.2">
      <c r="A28" s="18" t="s">
        <v>16</v>
      </c>
      <c r="B28" s="14">
        <f>+'[1]Notas octubre 2025'!B124</f>
        <v>179394570.87</v>
      </c>
      <c r="C28" s="14">
        <f>+'[1]Notas octubre 2025'!C124</f>
        <v>193102404.27999997</v>
      </c>
      <c r="E28" s="17">
        <f t="shared" si="0"/>
        <v>-13707833.409999967</v>
      </c>
      <c r="N28" s="11"/>
    </row>
    <row r="29" spans="1:14" x14ac:dyDescent="0.2">
      <c r="A29" s="18" t="s">
        <v>17</v>
      </c>
      <c r="B29" s="21">
        <v>1556741.59</v>
      </c>
      <c r="C29" s="21">
        <f>+'[1]Notas octubre 2025'!C133</f>
        <v>1556741.59</v>
      </c>
      <c r="E29" s="17">
        <f t="shared" si="0"/>
        <v>0</v>
      </c>
      <c r="N29" s="11"/>
    </row>
    <row r="30" spans="1:14" ht="15.75" x14ac:dyDescent="0.2">
      <c r="A30" s="23" t="s">
        <v>18</v>
      </c>
      <c r="B30" s="22">
        <f>SUM(B24:B29)</f>
        <v>180951312.46000001</v>
      </c>
      <c r="C30" s="22">
        <f>SUM(C24:C29)</f>
        <v>194659145.86999997</v>
      </c>
      <c r="E30" s="17">
        <f t="shared" si="0"/>
        <v>-13707833.409999967</v>
      </c>
      <c r="N30" s="11"/>
    </row>
    <row r="31" spans="1:14" ht="15.75" x14ac:dyDescent="0.2">
      <c r="A31" s="23"/>
      <c r="B31" s="26"/>
      <c r="C31" s="26"/>
      <c r="E31" s="17">
        <f t="shared" si="0"/>
        <v>0</v>
      </c>
      <c r="N31" s="11"/>
    </row>
    <row r="32" spans="1:14" ht="16.5" thickBot="1" x14ac:dyDescent="0.25">
      <c r="A32" s="23" t="s">
        <v>19</v>
      </c>
      <c r="B32" s="27">
        <f>+B21+B30</f>
        <v>279865330.51999998</v>
      </c>
      <c r="C32" s="27">
        <f>+C21+C30</f>
        <v>284133721.38999999</v>
      </c>
      <c r="E32" s="17">
        <f t="shared" si="0"/>
        <v>-4268390.8700000048</v>
      </c>
      <c r="M32" s="17"/>
      <c r="N32" s="11"/>
    </row>
    <row r="33" spans="1:10" ht="16.5" thickTop="1" x14ac:dyDescent="0.2">
      <c r="A33" s="23"/>
      <c r="B33" s="24"/>
      <c r="C33" s="24"/>
      <c r="E33" s="17">
        <f t="shared" si="0"/>
        <v>0</v>
      </c>
    </row>
    <row r="34" spans="1:10" ht="15.75" x14ac:dyDescent="0.2">
      <c r="A34" s="23" t="s">
        <v>20</v>
      </c>
      <c r="B34" s="24"/>
      <c r="C34" s="24"/>
      <c r="E34" s="17">
        <f t="shared" si="0"/>
        <v>0</v>
      </c>
    </row>
    <row r="35" spans="1:10" ht="15.75" x14ac:dyDescent="0.2">
      <c r="A35" s="28" t="s">
        <v>21</v>
      </c>
      <c r="B35" s="24"/>
      <c r="C35" s="24"/>
      <c r="E35" s="17">
        <f t="shared" si="0"/>
        <v>0</v>
      </c>
    </row>
    <row r="36" spans="1:10" x14ac:dyDescent="0.2">
      <c r="B36" s="29"/>
      <c r="C36" s="29"/>
      <c r="E36" s="17">
        <f t="shared" si="0"/>
        <v>0</v>
      </c>
    </row>
    <row r="37" spans="1:10" hidden="1" x14ac:dyDescent="0.2">
      <c r="A37" s="16" t="s">
        <v>22</v>
      </c>
      <c r="B37" s="30">
        <v>0</v>
      </c>
      <c r="C37" s="30">
        <v>0</v>
      </c>
      <c r="E37" s="17">
        <f t="shared" si="0"/>
        <v>0</v>
      </c>
    </row>
    <row r="38" spans="1:10" ht="30" x14ac:dyDescent="0.2">
      <c r="A38" s="18" t="s">
        <v>23</v>
      </c>
      <c r="B38" s="30">
        <f>+'[1]Notas octubre 2025'!B145</f>
        <v>3470995.52</v>
      </c>
      <c r="C38" s="30">
        <f>+'[1]Notas octubre 2025'!C145</f>
        <v>3844385.6</v>
      </c>
      <c r="E38" s="17">
        <f t="shared" si="0"/>
        <v>-373390.08000000007</v>
      </c>
    </row>
    <row r="39" spans="1:10" x14ac:dyDescent="0.2">
      <c r="A39" s="18" t="s">
        <v>24</v>
      </c>
      <c r="B39" s="30">
        <f>+'[1]Notas octubre 2025'!B152</f>
        <v>7626800.1100000003</v>
      </c>
      <c r="C39" s="30">
        <f>+'[1]Notas octubre 2025'!C152</f>
        <v>0</v>
      </c>
      <c r="E39" s="17">
        <f t="shared" si="0"/>
        <v>7626800.1100000003</v>
      </c>
    </row>
    <row r="40" spans="1:10" x14ac:dyDescent="0.2">
      <c r="A40" s="18" t="s">
        <v>25</v>
      </c>
      <c r="B40" s="21">
        <f>+'[1]Notas octubre 2025'!B159</f>
        <v>11247546.4</v>
      </c>
      <c r="C40" s="21">
        <f>+'[1]Notas octubre 2025'!C159</f>
        <v>11803968.199999999</v>
      </c>
      <c r="E40" s="17">
        <f t="shared" si="0"/>
        <v>-556421.79999999888</v>
      </c>
    </row>
    <row r="41" spans="1:10" ht="15.75" x14ac:dyDescent="0.2">
      <c r="A41" s="23" t="s">
        <v>26</v>
      </c>
      <c r="B41" s="31">
        <f>SUM(B37:B40)</f>
        <v>22345342.030000001</v>
      </c>
      <c r="C41" s="31">
        <f>SUM(C37:C40)</f>
        <v>15648353.799999999</v>
      </c>
      <c r="E41" s="17">
        <f t="shared" si="0"/>
        <v>6696988.2300000023</v>
      </c>
      <c r="J41" s="19"/>
    </row>
    <row r="42" spans="1:10" ht="15.75" x14ac:dyDescent="0.2">
      <c r="A42" s="23"/>
      <c r="B42" s="32"/>
      <c r="C42" s="32"/>
      <c r="E42" s="17">
        <f t="shared" si="0"/>
        <v>0</v>
      </c>
    </row>
    <row r="43" spans="1:10" ht="15.75" x14ac:dyDescent="0.2">
      <c r="A43" s="23" t="s">
        <v>27</v>
      </c>
      <c r="B43" s="32"/>
      <c r="C43" s="32"/>
      <c r="E43" s="17">
        <f t="shared" si="0"/>
        <v>0</v>
      </c>
    </row>
    <row r="44" spans="1:10" ht="30" hidden="1" x14ac:dyDescent="0.2">
      <c r="A44" s="25" t="s">
        <v>28</v>
      </c>
      <c r="B44" s="29">
        <v>0</v>
      </c>
      <c r="C44" s="29">
        <v>0</v>
      </c>
      <c r="E44" s="17">
        <f t="shared" si="0"/>
        <v>0</v>
      </c>
    </row>
    <row r="45" spans="1:10" hidden="1" x14ac:dyDescent="0.2">
      <c r="A45" s="16" t="s">
        <v>29</v>
      </c>
      <c r="B45" s="29">
        <v>0</v>
      </c>
      <c r="C45" s="29">
        <v>0</v>
      </c>
      <c r="E45" s="17">
        <f t="shared" si="0"/>
        <v>0</v>
      </c>
    </row>
    <row r="46" spans="1:10" hidden="1" x14ac:dyDescent="0.2">
      <c r="A46" s="16" t="s">
        <v>30</v>
      </c>
      <c r="B46" s="29">
        <v>0</v>
      </c>
      <c r="C46" s="29">
        <v>0</v>
      </c>
      <c r="E46" s="17">
        <f t="shared" si="0"/>
        <v>0</v>
      </c>
    </row>
    <row r="47" spans="1:10" hidden="1" x14ac:dyDescent="0.2">
      <c r="A47" s="16" t="s">
        <v>31</v>
      </c>
      <c r="B47" s="29">
        <v>0</v>
      </c>
      <c r="C47" s="29">
        <v>0</v>
      </c>
      <c r="E47" s="17">
        <f t="shared" si="0"/>
        <v>0</v>
      </c>
    </row>
    <row r="48" spans="1:10" ht="30" hidden="1" x14ac:dyDescent="0.2">
      <c r="A48" s="16" t="s">
        <v>32</v>
      </c>
      <c r="B48" s="29">
        <v>0</v>
      </c>
      <c r="C48" s="29">
        <v>0</v>
      </c>
      <c r="E48" s="17">
        <f t="shared" si="0"/>
        <v>0</v>
      </c>
    </row>
    <row r="49" spans="1:11" x14ac:dyDescent="0.2">
      <c r="A49" s="18" t="s">
        <v>33</v>
      </c>
      <c r="B49" s="33">
        <f>+'[1]Notas octubre 2025'!B168</f>
        <v>0</v>
      </c>
      <c r="C49" s="33">
        <f>+'[1]Notas octubre 2025'!C168</f>
        <v>400</v>
      </c>
      <c r="E49" s="17">
        <f t="shared" si="0"/>
        <v>-400</v>
      </c>
    </row>
    <row r="50" spans="1:11" ht="15.75" x14ac:dyDescent="0.2">
      <c r="A50" s="23" t="s">
        <v>34</v>
      </c>
      <c r="B50" s="32">
        <f>SUM(B44:B49)</f>
        <v>0</v>
      </c>
      <c r="C50" s="32">
        <f>SUM(C44:C49)</f>
        <v>400</v>
      </c>
      <c r="E50" s="17">
        <f t="shared" si="0"/>
        <v>-400</v>
      </c>
    </row>
    <row r="51" spans="1:11" ht="15.75" x14ac:dyDescent="0.2">
      <c r="A51" s="23"/>
      <c r="B51" s="32"/>
      <c r="C51" s="32"/>
      <c r="E51" s="17">
        <f t="shared" si="0"/>
        <v>0</v>
      </c>
    </row>
    <row r="52" spans="1:11" ht="16.5" thickBot="1" x14ac:dyDescent="0.25">
      <c r="A52" s="23" t="s">
        <v>35</v>
      </c>
      <c r="B52" s="34">
        <f>B50+B41</f>
        <v>22345342.030000001</v>
      </c>
      <c r="C52" s="34">
        <f>C50+C41</f>
        <v>15648753.799999999</v>
      </c>
      <c r="E52" s="17">
        <f t="shared" si="0"/>
        <v>6696588.2300000023</v>
      </c>
    </row>
    <row r="53" spans="1:11" ht="16.5" thickTop="1" x14ac:dyDescent="0.2">
      <c r="A53" s="23"/>
      <c r="B53" s="24"/>
      <c r="C53" s="24"/>
      <c r="E53" s="17">
        <f t="shared" si="0"/>
        <v>0</v>
      </c>
    </row>
    <row r="54" spans="1:11" ht="31.5" x14ac:dyDescent="0.2">
      <c r="A54" s="28" t="s">
        <v>36</v>
      </c>
      <c r="B54" s="29"/>
      <c r="C54" s="29"/>
      <c r="E54" s="17">
        <f t="shared" si="0"/>
        <v>0</v>
      </c>
    </row>
    <row r="55" spans="1:11" x14ac:dyDescent="0.2">
      <c r="A55" s="18" t="s">
        <v>37</v>
      </c>
      <c r="B55" s="14">
        <f>+'[1]Notas octubre 2025'!B176+'[1]Notas octubre 2025'!B177</f>
        <v>278144116.13</v>
      </c>
      <c r="C55" s="14">
        <f>+'[1]Notas octubre 2025'!C176+'[1]Notas octubre 2025'!C177</f>
        <v>280428836.87</v>
      </c>
      <c r="E55" s="17">
        <f t="shared" si="0"/>
        <v>-2284720.7400000095</v>
      </c>
    </row>
    <row r="56" spans="1:11" ht="30" x14ac:dyDescent="0.2">
      <c r="A56" s="16" t="s">
        <v>38</v>
      </c>
      <c r="B56" s="35">
        <f>+'[1]Notas octubre 2025'!B347</f>
        <v>-20624127.640000019</v>
      </c>
      <c r="C56" s="35">
        <f>+'[1]Notas octubre 2025'!C178</f>
        <v>-11943869.279999999</v>
      </c>
      <c r="E56" s="17">
        <f t="shared" si="0"/>
        <v>-8680258.3600000199</v>
      </c>
    </row>
    <row r="57" spans="1:11" hidden="1" x14ac:dyDescent="0.2">
      <c r="A57" s="16" t="s">
        <v>39</v>
      </c>
      <c r="B57" s="21">
        <v>0</v>
      </c>
      <c r="C57" s="21"/>
      <c r="E57" s="17">
        <f t="shared" si="0"/>
        <v>0</v>
      </c>
    </row>
    <row r="58" spans="1:11" ht="16.5" thickBot="1" x14ac:dyDescent="0.25">
      <c r="A58" s="23" t="s">
        <v>40</v>
      </c>
      <c r="B58" s="34">
        <f>SUM(B55:B57)</f>
        <v>257519988.48999998</v>
      </c>
      <c r="C58" s="34">
        <f>SUM(C55:C57)</f>
        <v>268484967.59000003</v>
      </c>
      <c r="E58" s="17">
        <f t="shared" si="0"/>
        <v>-10964979.100000054</v>
      </c>
    </row>
    <row r="59" spans="1:11" ht="16.5" thickTop="1" x14ac:dyDescent="0.2">
      <c r="A59" s="23"/>
      <c r="B59" s="23"/>
      <c r="C59" s="23"/>
    </row>
    <row r="60" spans="1:11" ht="16.5" thickBot="1" x14ac:dyDescent="0.25">
      <c r="A60" s="23"/>
      <c r="B60" s="34">
        <f>B58+B52</f>
        <v>279865330.51999998</v>
      </c>
      <c r="C60" s="34">
        <f>C58+C52</f>
        <v>284133721.39000005</v>
      </c>
      <c r="J60" s="19"/>
      <c r="K60" s="19"/>
    </row>
    <row r="61" spans="1:11" ht="15.75" thickTop="1" x14ac:dyDescent="0.2">
      <c r="A61" s="25"/>
      <c r="B61" s="20"/>
      <c r="C61" s="36"/>
      <c r="J61" s="17"/>
      <c r="K61" s="17"/>
    </row>
    <row r="62" spans="1:11" x14ac:dyDescent="0.2">
      <c r="A62" s="25"/>
      <c r="B62" s="17"/>
      <c r="C62" s="36"/>
    </row>
    <row r="63" spans="1:11" x14ac:dyDescent="0.2">
      <c r="A63" s="25"/>
      <c r="B63" s="8"/>
      <c r="C63" s="36"/>
    </row>
    <row r="64" spans="1:11" x14ac:dyDescent="0.2">
      <c r="A64" s="25"/>
      <c r="B64" s="8"/>
      <c r="C64" s="36"/>
    </row>
    <row r="65" spans="1:11" x14ac:dyDescent="0.2">
      <c r="A65" s="25"/>
      <c r="B65" s="8"/>
      <c r="C65" s="36"/>
    </row>
    <row r="66" spans="1:11" x14ac:dyDescent="0.2">
      <c r="A66" s="25"/>
      <c r="B66" s="8"/>
      <c r="C66" s="36"/>
    </row>
    <row r="67" spans="1:11" x14ac:dyDescent="0.2">
      <c r="A67" s="25"/>
      <c r="B67" s="8"/>
      <c r="C67" s="36"/>
    </row>
    <row r="68" spans="1:11" x14ac:dyDescent="0.2">
      <c r="A68" s="25"/>
      <c r="B68" s="8"/>
      <c r="C68" s="36"/>
    </row>
    <row r="69" spans="1:11" x14ac:dyDescent="0.2">
      <c r="A69" s="25"/>
      <c r="B69" s="8"/>
      <c r="C69" s="36"/>
    </row>
    <row r="70" spans="1:11" x14ac:dyDescent="0.2">
      <c r="A70" s="25"/>
      <c r="B70" s="8"/>
      <c r="C70" s="36"/>
    </row>
    <row r="71" spans="1:11" x14ac:dyDescent="0.2">
      <c r="A71" s="25"/>
      <c r="B71" s="8"/>
      <c r="C71" s="36"/>
    </row>
    <row r="72" spans="1:11" x14ac:dyDescent="0.2">
      <c r="K72" s="17"/>
    </row>
    <row r="74" spans="1:11" x14ac:dyDescent="0.2">
      <c r="B74" s="8"/>
    </row>
    <row r="75" spans="1:11" x14ac:dyDescent="0.2">
      <c r="B75" s="8"/>
    </row>
  </sheetData>
  <mergeCells count="193">
    <mergeCell ref="IB4:IE4"/>
    <mergeCell ref="IF4:II4"/>
    <mergeCell ref="IJ4:IM4"/>
    <mergeCell ref="IN4:IQ4"/>
    <mergeCell ref="IR4:IU4"/>
    <mergeCell ref="HD4:HG4"/>
    <mergeCell ref="HH4:HK4"/>
    <mergeCell ref="HL4:HO4"/>
    <mergeCell ref="HP4:HS4"/>
    <mergeCell ref="HT4:HW4"/>
    <mergeCell ref="HX4:IA4"/>
    <mergeCell ref="GF4:GI4"/>
    <mergeCell ref="GJ4:GM4"/>
    <mergeCell ref="GN4:GQ4"/>
    <mergeCell ref="GR4:GU4"/>
    <mergeCell ref="GV4:GY4"/>
    <mergeCell ref="GZ4:HC4"/>
    <mergeCell ref="FH4:FK4"/>
    <mergeCell ref="FL4:FO4"/>
    <mergeCell ref="FP4:FS4"/>
    <mergeCell ref="FT4:FW4"/>
    <mergeCell ref="FX4:GA4"/>
    <mergeCell ref="GB4:GE4"/>
    <mergeCell ref="EJ4:EM4"/>
    <mergeCell ref="EN4:EQ4"/>
    <mergeCell ref="ER4:EU4"/>
    <mergeCell ref="EV4:EY4"/>
    <mergeCell ref="EZ4:FC4"/>
    <mergeCell ref="FD4:FG4"/>
    <mergeCell ref="DL4:DO4"/>
    <mergeCell ref="DP4:DS4"/>
    <mergeCell ref="DT4:DW4"/>
    <mergeCell ref="DX4:EA4"/>
    <mergeCell ref="EB4:EE4"/>
    <mergeCell ref="EF4:EI4"/>
    <mergeCell ref="CN4:CQ4"/>
    <mergeCell ref="CR4:CU4"/>
    <mergeCell ref="CV4:CY4"/>
    <mergeCell ref="CZ4:DC4"/>
    <mergeCell ref="DD4:DG4"/>
    <mergeCell ref="DH4:DK4"/>
    <mergeCell ref="BP4:BS4"/>
    <mergeCell ref="BT4:BW4"/>
    <mergeCell ref="BX4:CA4"/>
    <mergeCell ref="CB4:CE4"/>
    <mergeCell ref="CF4:CI4"/>
    <mergeCell ref="CJ4:CM4"/>
    <mergeCell ref="AR4:AU4"/>
    <mergeCell ref="AV4:AY4"/>
    <mergeCell ref="AZ4:BC4"/>
    <mergeCell ref="BD4:BG4"/>
    <mergeCell ref="BH4:BK4"/>
    <mergeCell ref="BL4:BO4"/>
    <mergeCell ref="T4:W4"/>
    <mergeCell ref="X4:AA4"/>
    <mergeCell ref="AB4:AE4"/>
    <mergeCell ref="AF4:AI4"/>
    <mergeCell ref="AJ4:AM4"/>
    <mergeCell ref="AN4:AQ4"/>
    <mergeCell ref="IB3:IE3"/>
    <mergeCell ref="IF3:II3"/>
    <mergeCell ref="IJ3:IM3"/>
    <mergeCell ref="IN3:IQ3"/>
    <mergeCell ref="IR3:IU3"/>
    <mergeCell ref="A4:C4"/>
    <mergeCell ref="D4:G4"/>
    <mergeCell ref="H4:K4"/>
    <mergeCell ref="L4:O4"/>
    <mergeCell ref="P4:S4"/>
    <mergeCell ref="HD3:HG3"/>
    <mergeCell ref="HH3:HK3"/>
    <mergeCell ref="HL3:HO3"/>
    <mergeCell ref="HP3:HS3"/>
    <mergeCell ref="HT3:HW3"/>
    <mergeCell ref="HX3:IA3"/>
    <mergeCell ref="GF3:GI3"/>
    <mergeCell ref="GJ3:GM3"/>
    <mergeCell ref="GN3:GQ3"/>
    <mergeCell ref="GR3:GU3"/>
    <mergeCell ref="GV3:GY3"/>
    <mergeCell ref="GZ3:HC3"/>
    <mergeCell ref="FH3:FK3"/>
    <mergeCell ref="FL3:FO3"/>
    <mergeCell ref="FP3:FS3"/>
    <mergeCell ref="FT3:FW3"/>
    <mergeCell ref="FX3:GA3"/>
    <mergeCell ref="GB3:GE3"/>
    <mergeCell ref="EJ3:EM3"/>
    <mergeCell ref="EN3:EQ3"/>
    <mergeCell ref="ER3:EU3"/>
    <mergeCell ref="EV3:EY3"/>
    <mergeCell ref="EZ3:FC3"/>
    <mergeCell ref="FD3:FG3"/>
    <mergeCell ref="DL3:DO3"/>
    <mergeCell ref="DP3:DS3"/>
    <mergeCell ref="DT3:DW3"/>
    <mergeCell ref="DX3:EA3"/>
    <mergeCell ref="EB3:EE3"/>
    <mergeCell ref="EF3:EI3"/>
    <mergeCell ref="CN3:CQ3"/>
    <mergeCell ref="CR3:CU3"/>
    <mergeCell ref="CV3:CY3"/>
    <mergeCell ref="CZ3:DC3"/>
    <mergeCell ref="DD3:DG3"/>
    <mergeCell ref="DH3:DK3"/>
    <mergeCell ref="BP3:BS3"/>
    <mergeCell ref="BT3:BW3"/>
    <mergeCell ref="BX3:CA3"/>
    <mergeCell ref="CB3:CE3"/>
    <mergeCell ref="CF3:CI3"/>
    <mergeCell ref="CJ3:CM3"/>
    <mergeCell ref="AR3:AU3"/>
    <mergeCell ref="AV3:AY3"/>
    <mergeCell ref="AZ3:BC3"/>
    <mergeCell ref="BD3:BG3"/>
    <mergeCell ref="BH3:BK3"/>
    <mergeCell ref="BL3:BO3"/>
    <mergeCell ref="T3:W3"/>
    <mergeCell ref="X3:AA3"/>
    <mergeCell ref="AB3:AE3"/>
    <mergeCell ref="AF3:AI3"/>
    <mergeCell ref="AJ3:AM3"/>
    <mergeCell ref="AN3:AQ3"/>
    <mergeCell ref="IB2:IE2"/>
    <mergeCell ref="IF2:II2"/>
    <mergeCell ref="IJ2:IM2"/>
    <mergeCell ref="IN2:IQ2"/>
    <mergeCell ref="IR2:IU2"/>
    <mergeCell ref="A3:C3"/>
    <mergeCell ref="D3:G3"/>
    <mergeCell ref="H3:K3"/>
    <mergeCell ref="L3:O3"/>
    <mergeCell ref="P3:S3"/>
    <mergeCell ref="HD2:HG2"/>
    <mergeCell ref="HH2:HK2"/>
    <mergeCell ref="HL2:HO2"/>
    <mergeCell ref="HP2:HS2"/>
    <mergeCell ref="HT2:HW2"/>
    <mergeCell ref="HX2:IA2"/>
    <mergeCell ref="GF2:GI2"/>
    <mergeCell ref="GJ2:GM2"/>
    <mergeCell ref="GN2:GQ2"/>
    <mergeCell ref="GR2:GU2"/>
    <mergeCell ref="GV2:GY2"/>
    <mergeCell ref="GZ2:HC2"/>
    <mergeCell ref="FH2:FK2"/>
    <mergeCell ref="FL2:FO2"/>
    <mergeCell ref="FP2:FS2"/>
    <mergeCell ref="FT2:FW2"/>
    <mergeCell ref="FX2:GA2"/>
    <mergeCell ref="GB2:GE2"/>
    <mergeCell ref="EJ2:EM2"/>
    <mergeCell ref="EN2:EQ2"/>
    <mergeCell ref="ER2:EU2"/>
    <mergeCell ref="EV2:EY2"/>
    <mergeCell ref="EZ2:FC2"/>
    <mergeCell ref="FD2:FG2"/>
    <mergeCell ref="DL2:DO2"/>
    <mergeCell ref="DP2:DS2"/>
    <mergeCell ref="DT2:DW2"/>
    <mergeCell ref="DX2:EA2"/>
    <mergeCell ref="EB2:EE2"/>
    <mergeCell ref="EF2:EI2"/>
    <mergeCell ref="CN2:CQ2"/>
    <mergeCell ref="CR2:CU2"/>
    <mergeCell ref="CV2:CY2"/>
    <mergeCell ref="CZ2:DC2"/>
    <mergeCell ref="DD2:DG2"/>
    <mergeCell ref="DH2:DK2"/>
    <mergeCell ref="BP2:BS2"/>
    <mergeCell ref="BT2:BW2"/>
    <mergeCell ref="BX2:CA2"/>
    <mergeCell ref="CB2:CE2"/>
    <mergeCell ref="CF2:CI2"/>
    <mergeCell ref="CJ2:CM2"/>
    <mergeCell ref="AR2:AU2"/>
    <mergeCell ref="AV2:AY2"/>
    <mergeCell ref="AZ2:BC2"/>
    <mergeCell ref="BD2:BG2"/>
    <mergeCell ref="BH2:BK2"/>
    <mergeCell ref="BL2:BO2"/>
    <mergeCell ref="T2:W2"/>
    <mergeCell ref="X2:AA2"/>
    <mergeCell ref="AB2:AE2"/>
    <mergeCell ref="AF2:AI2"/>
    <mergeCell ref="AJ2:AM2"/>
    <mergeCell ref="AN2:AQ2"/>
    <mergeCell ref="A1:C1"/>
    <mergeCell ref="A2:C2"/>
    <mergeCell ref="D2:G2"/>
    <mergeCell ref="H2:K2"/>
    <mergeCell ref="L2:O2"/>
    <mergeCell ref="P2:S2"/>
  </mergeCells>
  <pageMargins left="0.23622047244094491" right="0.23622047244094491" top="0.74803149606299213" bottom="0.6692913385826772" header="0.31496062992125984" footer="0.15748031496062992"/>
  <pageSetup scale="72" orientation="portrait" r:id="rId1"/>
  <headerFooter>
    <oddHeader xml:space="preserve">&amp;L&amp;G&amp;C&amp;"Arial,Negrita"&amp;14Consejo Nacional de Seguridad Social
Estado de Situación Financiera
Al 31 de octubre de 2025 y 2024
(Valores en RD$)
&amp;"Cambria,Regular"
&amp;"Times New Roman,Normal"&amp;10
</oddHeader>
    <oddFooter xml:space="preserve">&amp;L&amp;"Arial,Negrita"&amp;12Idalia Evangelista Mejía.
Enc. Dpto. de Contabilidad.&amp;C&amp;"Arial,Negrita"&amp;12Aura Celeste Fernández R.
     Gerente General.&amp;R&amp;"Arial,Negrita"&amp;12Juan Carlos Tejada M.
Enc. Dirección Financiera.  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321ba4fcfd54aace5dc1f26e71eb208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a2b5b8919fab98d4416a974f41d4e14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44C9DA8C-3D1C-4DAC-AD01-19DF92B1BB4D}"/>
</file>

<file path=customXml/itemProps2.xml><?xml version="1.0" encoding="utf-8"?>
<ds:datastoreItem xmlns:ds="http://schemas.openxmlformats.org/officeDocument/2006/customXml" ds:itemID="{F11607D0-1CA8-4BC1-A74A-68B4E1F5BDA8}"/>
</file>

<file path=customXml/itemProps3.xml><?xml version="1.0" encoding="utf-8"?>
<ds:datastoreItem xmlns:ds="http://schemas.openxmlformats.org/officeDocument/2006/customXml" ds:itemID="{9CFB6B2C-0618-42B6-939F-D4F390121E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dcterms:created xsi:type="dcterms:W3CDTF">2025-11-11T20:35:43Z</dcterms:created>
  <dcterms:modified xsi:type="dcterms:W3CDTF">2025-11-11T20:37:06Z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