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Junio/"/>
    </mc:Choice>
  </mc:AlternateContent>
  <xr:revisionPtr revIDLastSave="17" documentId="11_5396A85E14A0FCB450D35DF55F538CF8E3CD77C7" xr6:coauthVersionLast="47" xr6:coauthVersionMax="47" xr10:uidLastSave="{F4143F4E-186B-4E17-A7A9-A0BD12E0F0C0}"/>
  <bookViews>
    <workbookView xWindow="28680" yWindow="-120" windowWidth="29040" windowHeight="15720" xr2:uid="{00000000-000D-0000-FFFF-FFFF00000000}"/>
  </bookViews>
  <sheets>
    <sheet name="JUNIO 2025" sheetId="1" r:id="rId1"/>
  </sheets>
  <definedNames>
    <definedName name="_xlnm._FilterDatabase" localSheetId="0" hidden="1">'JUNIO 2025'!$A$9:$N$9</definedName>
    <definedName name="_xlnm.Print_Area" localSheetId="0">'JUNIO 2025'!$B$1:$K$96</definedName>
    <definedName name="_xlnm.Print_Titles" localSheetId="0">'JUNIO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" l="1"/>
  <c r="I89" i="1"/>
  <c r="I88" i="1"/>
  <c r="I87" i="1"/>
  <c r="I86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I79" i="1" l="1"/>
  <c r="I80" i="1"/>
  <c r="I81" i="1"/>
  <c r="I82" i="1"/>
  <c r="I83" i="1"/>
  <c r="I84" i="1"/>
  <c r="I85" i="1"/>
  <c r="I77" i="1" l="1"/>
  <c r="I78" i="1"/>
  <c r="G91" i="1"/>
  <c r="I32" i="1" l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91" i="1" l="1"/>
  <c r="H91" i="1" l="1"/>
  <c r="I29" i="1"/>
  <c r="I30" i="1"/>
  <c r="I3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0" i="1" l="1"/>
  <c r="I11" i="1"/>
  <c r="I12" i="1"/>
</calcChain>
</file>

<file path=xl/sharedStrings.xml><?xml version="1.0" encoding="utf-8"?>
<sst xmlns="http://schemas.openxmlformats.org/spreadsheetml/2006/main" count="422" uniqueCount="290">
  <si>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</si>
  <si>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</si>
  <si>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</si>
  <si>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</si>
  <si>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</si>
  <si>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</si>
  <si>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</si>
  <si>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</si>
  <si>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</si>
  <si>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</si>
  <si>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</si>
  <si>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</si>
  <si>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</si>
  <si>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</si>
  <si>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130432899</t>
  </si>
  <si>
    <t>CORAASAN</t>
  </si>
  <si>
    <t>MR NETWORKING,S.R.L</t>
  </si>
  <si>
    <t>Juan Moquete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</si>
  <si>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</si>
  <si>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</si>
  <si>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</si>
  <si>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</si>
  <si>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</si>
  <si>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</si>
  <si>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</si>
  <si>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04701007827</t>
  </si>
  <si>
    <t>131388264</t>
  </si>
  <si>
    <t>FRANKLIN FRANCISCO MILIAN CAPELLAN</t>
  </si>
  <si>
    <t>INVERSIONES SIURANA,SRL</t>
  </si>
  <si>
    <t>Encargado Departamento de Contabilidad</t>
  </si>
  <si>
    <t>402002364</t>
  </si>
  <si>
    <t>AYUNTAMIENTO MUNICIPIO DE SANTIAGO</t>
  </si>
  <si>
    <t>401007452</t>
  </si>
  <si>
    <t>INAPA</t>
  </si>
  <si>
    <t>416000089</t>
  </si>
  <si>
    <t>AYUNTAMIENTO MUNICIPAL DE AZUA</t>
  </si>
  <si>
    <t>101001577</t>
  </si>
  <si>
    <t>COMPAÑIA DOM.DE TELEFONOS,S.A</t>
  </si>
  <si>
    <t>130395209</t>
  </si>
  <si>
    <t>131252451</t>
  </si>
  <si>
    <t>04800495279</t>
  </si>
  <si>
    <t>430096326</t>
  </si>
  <si>
    <t>131848087</t>
  </si>
  <si>
    <t>00101142743</t>
  </si>
  <si>
    <t>01000067890</t>
  </si>
  <si>
    <t>101014334</t>
  </si>
  <si>
    <t>TRASERMUL  C POR A</t>
  </si>
  <si>
    <t>URBANVOLT SOLUTION SRL</t>
  </si>
  <si>
    <t>YGNACIO HERNANDEZ HICIANO</t>
  </si>
  <si>
    <t>FENATRAZONAS</t>
  </si>
  <si>
    <t>GRUPO RETMOX, SRL</t>
  </si>
  <si>
    <t>JOSE PAUL RODRIGUEZ MANCEBO</t>
  </si>
  <si>
    <t>RAQUEL M. BARRANCO VENTURA</t>
  </si>
  <si>
    <t>EDITORA LISTIN DIARIO,C.POR A.</t>
  </si>
  <si>
    <t>B1500000181</t>
  </si>
  <si>
    <t>04700024807</t>
  </si>
  <si>
    <t>00200492171</t>
  </si>
  <si>
    <t>00101682698</t>
  </si>
  <si>
    <t>00101855021</t>
  </si>
  <si>
    <t>00105716955</t>
  </si>
  <si>
    <t>101872952</t>
  </si>
  <si>
    <t>101821256</t>
  </si>
  <si>
    <t>130582548</t>
  </si>
  <si>
    <t>101019921</t>
  </si>
  <si>
    <t>RAFAELINA M. CONCEPCION LANTIGUA</t>
  </si>
  <si>
    <t>VIOLETA LUNA</t>
  </si>
  <si>
    <t>DULCE MARGARITA SOTO FERNANDEZ</t>
  </si>
  <si>
    <t>FABIO REYES GARCIA</t>
  </si>
  <si>
    <t>YOCASTA FERNANDEZ JAVIER</t>
  </si>
  <si>
    <t>JOAQUIN ROMERO COMERCIAL,S.R.L</t>
  </si>
  <si>
    <t>EDENORTE DOMINICANA, S.A</t>
  </si>
  <si>
    <t>OROX INVERSIONES,SRL</t>
  </si>
  <si>
    <t>CENTRO CUESTA NACIONAL,SAS</t>
  </si>
  <si>
    <t>COMPRA COMESTIBLES P/CNSS</t>
  </si>
  <si>
    <t>B1500000833</t>
  </si>
  <si>
    <t>B1500000221</t>
  </si>
  <si>
    <t>132918983</t>
  </si>
  <si>
    <t>132606396</t>
  </si>
  <si>
    <t>131627854</t>
  </si>
  <si>
    <t>131547036</t>
  </si>
  <si>
    <t>130789932</t>
  </si>
  <si>
    <t>DOMPAD MEDIASTRATEGY SRL</t>
  </si>
  <si>
    <t>RUF INGENIERIA DE MANTENIMIENTO TOTAL SRL</t>
  </si>
  <si>
    <t>PANORAMICA CON LUCIANO AYBAR,SRL</t>
  </si>
  <si>
    <t>TURISTRANS TRANSPORTE Y SERVICIOS,SRL</t>
  </si>
  <si>
    <t>EKIPAR KM,SRL</t>
  </si>
  <si>
    <t>SERV. PUBLICIDAD,ABRIL/2025</t>
  </si>
  <si>
    <t>SERV. TRANSPORTE</t>
  </si>
  <si>
    <t>SERV. DE CATERING</t>
  </si>
  <si>
    <t>COMPRA DE ALIMENTOS</t>
  </si>
  <si>
    <t>EVAL. DICTAMEN Y MOV. ABRIL-25</t>
  </si>
  <si>
    <t>B1500000095</t>
  </si>
  <si>
    <t>E450000005784</t>
  </si>
  <si>
    <t>E450000005786</t>
  </si>
  <si>
    <t>E450000005787</t>
  </si>
  <si>
    <t>B1500000129</t>
  </si>
  <si>
    <t>E450000000039</t>
  </si>
  <si>
    <t>B1500000002</t>
  </si>
  <si>
    <t>E450000001075</t>
  </si>
  <si>
    <t>E450000076227</t>
  </si>
  <si>
    <t>E450000075873</t>
  </si>
  <si>
    <t>E450000076262</t>
  </si>
  <si>
    <t>E450000075887</t>
  </si>
  <si>
    <t>E450000077160</t>
  </si>
  <si>
    <t>E450000077188</t>
  </si>
  <si>
    <t>B1500000112</t>
  </si>
  <si>
    <t>B1500000016</t>
  </si>
  <si>
    <t>B1500001247</t>
  </si>
  <si>
    <t>B1500001248</t>
  </si>
  <si>
    <t>B1500000004</t>
  </si>
  <si>
    <t>B1500000053</t>
  </si>
  <si>
    <t>B1500000029</t>
  </si>
  <si>
    <t>B1500001297</t>
  </si>
  <si>
    <t>E450000034886</t>
  </si>
  <si>
    <t>E450000034887</t>
  </si>
  <si>
    <t>E450000034888</t>
  </si>
  <si>
    <t>E450000034889</t>
  </si>
  <si>
    <t>E450000034890</t>
  </si>
  <si>
    <t>B1500000223</t>
  </si>
  <si>
    <t>B1500000054</t>
  </si>
  <si>
    <t>B1500000040</t>
  </si>
  <si>
    <t>B1500000287</t>
  </si>
  <si>
    <t>B1500000084</t>
  </si>
  <si>
    <t>B1500000017</t>
  </si>
  <si>
    <t>B1500000041</t>
  </si>
  <si>
    <t>B1500007372</t>
  </si>
  <si>
    <t>E450000000104</t>
  </si>
  <si>
    <t>B1500000153</t>
  </si>
  <si>
    <t>B1500000986</t>
  </si>
  <si>
    <t>B1500000080</t>
  </si>
  <si>
    <t>B1500000233</t>
  </si>
  <si>
    <t>B1500000265</t>
  </si>
  <si>
    <t>B1500000214</t>
  </si>
  <si>
    <t>B1500000007</t>
  </si>
  <si>
    <t>E450000003095</t>
  </si>
  <si>
    <t>E450000000013</t>
  </si>
  <si>
    <t>B1500000010</t>
  </si>
  <si>
    <t>B1500000135</t>
  </si>
  <si>
    <t>B1500000678</t>
  </si>
  <si>
    <t>B1500000038</t>
  </si>
  <si>
    <t>B1500000512</t>
  </si>
  <si>
    <t>B1500000450</t>
  </si>
  <si>
    <t>E450000053482</t>
  </si>
  <si>
    <t>B1500000652</t>
  </si>
  <si>
    <t>B1500000195</t>
  </si>
  <si>
    <t>B1500000845</t>
  </si>
  <si>
    <t>E450000000020</t>
  </si>
  <si>
    <t>B1500000284</t>
  </si>
  <si>
    <t>B1500001323</t>
  </si>
  <si>
    <t>B1500038761</t>
  </si>
  <si>
    <t>B1500215372</t>
  </si>
  <si>
    <t>B1500215364</t>
  </si>
  <si>
    <t>E450000000847</t>
  </si>
  <si>
    <t>B1500000398</t>
  </si>
  <si>
    <t>B1500000938</t>
  </si>
  <si>
    <t>E450000000036</t>
  </si>
  <si>
    <t>B1500000088</t>
  </si>
  <si>
    <t>B1500000449</t>
  </si>
  <si>
    <t>B1500000360</t>
  </si>
  <si>
    <t>B1500000203</t>
  </si>
  <si>
    <t>B1500000310</t>
  </si>
  <si>
    <t>B1500000098</t>
  </si>
  <si>
    <t>B1500000292</t>
  </si>
  <si>
    <t>B1500000138</t>
  </si>
  <si>
    <t>B1500000338</t>
  </si>
  <si>
    <t>B1500000058</t>
  </si>
  <si>
    <t>B1500000024</t>
  </si>
  <si>
    <t>B1500000025</t>
  </si>
  <si>
    <t>03100325053</t>
  </si>
  <si>
    <t>101874503</t>
  </si>
  <si>
    <t>131385712</t>
  </si>
  <si>
    <t>101162058</t>
  </si>
  <si>
    <t>132984048</t>
  </si>
  <si>
    <t>131817459</t>
  </si>
  <si>
    <t>131399096</t>
  </si>
  <si>
    <t>130592659</t>
  </si>
  <si>
    <t>00107959207</t>
  </si>
  <si>
    <t>132697472</t>
  </si>
  <si>
    <t>132260813</t>
  </si>
  <si>
    <t>05600605306</t>
  </si>
  <si>
    <t>101663741</t>
  </si>
  <si>
    <t>00101910370</t>
  </si>
  <si>
    <t>133277298</t>
  </si>
  <si>
    <t>00100833359</t>
  </si>
  <si>
    <t>131959182</t>
  </si>
  <si>
    <t>131293468</t>
  </si>
  <si>
    <t>130777845</t>
  </si>
  <si>
    <t>132277368</t>
  </si>
  <si>
    <t>03102267295</t>
  </si>
  <si>
    <t>131161162</t>
  </si>
  <si>
    <t>124026954</t>
  </si>
  <si>
    <t>132223098</t>
  </si>
  <si>
    <t>131804748</t>
  </si>
  <si>
    <t>131372651</t>
  </si>
  <si>
    <t>00107794950</t>
  </si>
  <si>
    <t>01000115442</t>
  </si>
  <si>
    <t>ALEJANDRA DEL CARMEN ANIDO HERRERA</t>
  </si>
  <si>
    <t>SEGUROS BANRESERVAS</t>
  </si>
  <si>
    <t>FORTUOUS CONSULTING GROUP,SRL</t>
  </si>
  <si>
    <t>LOGOMARCA, S.A</t>
  </si>
  <si>
    <t>E &amp; L MATOS ELECTRIC S.R.L.</t>
  </si>
  <si>
    <t>DISLANET,EIRL</t>
  </si>
  <si>
    <t>SERLINE INVESTMENTS,SRL</t>
  </si>
  <si>
    <t>Cros Publicidad</t>
  </si>
  <si>
    <t>MATILDE EMILIA CRUZ PIMENTEL</t>
  </si>
  <si>
    <t>BOOMERANG FIESTA,SRL</t>
  </si>
  <si>
    <t>SRI DOMINICANA,SRL</t>
  </si>
  <si>
    <t>JOSE J. FERNANDEZ DELGADO</t>
  </si>
  <si>
    <t>EMPRESAS LAUREL SRL</t>
  </si>
  <si>
    <t>SANDRA M.LEROUX PICHARDO</t>
  </si>
  <si>
    <t>STG DEPORTES Y COMUNICACIONES,SRL</t>
  </si>
  <si>
    <t>RITA JOSEFINA DE LOS SANTOS MATA</t>
  </si>
  <si>
    <t>F&amp;B ADVERTISING AND PRODUCTIONS,SRL</t>
  </si>
  <si>
    <t>GRUPO GARME,SRL</t>
  </si>
  <si>
    <t>SOLVEX DOMINICANA,SRL</t>
  </si>
  <si>
    <t>CAPAM DOMINICANA SRL</t>
  </si>
  <si>
    <t>RAYSA ALTAGRACIA FRANCO MIRANDA</t>
  </si>
  <si>
    <t>GRUPO TIMOTEO,SRL</t>
  </si>
  <si>
    <t>METRO TECNOLOGIA,SRL</t>
  </si>
  <si>
    <t>SILICIO TECHNOLOGY EIRL</t>
  </si>
  <si>
    <t>INKCORP DOMINICANA,SRL</t>
  </si>
  <si>
    <t>DOMINICAN RISK &amp; COMPLIANCE,SRL</t>
  </si>
  <si>
    <t>JULISSA IVOR MEDINA MORILLO</t>
  </si>
  <si>
    <t>YNERSA ALTAGRACIA ESCAÑO JIMENEZ</t>
  </si>
  <si>
    <t>POLIZA 2-2-201-0064160,2025-26</t>
  </si>
  <si>
    <t>POLIZA 2-2-801-0048960,2025-26</t>
  </si>
  <si>
    <t>POLIZA 2-2-802-0048962,2025-26</t>
  </si>
  <si>
    <t>ESPACIO PAGADO POR CNSS</t>
  </si>
  <si>
    <t>SUMARIA CNSS,MAYO/2025</t>
  </si>
  <si>
    <t>FLOTA EMPLEADOS CNSS,MAY/25</t>
  </si>
  <si>
    <t>CENTRAL CGCNSS,MAYO 2025</t>
  </si>
  <si>
    <t>INTERNET Y TEL.CGCNSS,MAY/25</t>
  </si>
  <si>
    <t>MODENS INTER. CGCNSS,MAYO 2025</t>
  </si>
  <si>
    <t>INTERNET GG CNSS,MAYO/2025</t>
  </si>
  <si>
    <t>ALQ. LOCAL ALMACEN,MAY/2025</t>
  </si>
  <si>
    <t>COMPRA DELANTAR PERSONALIZADOS</t>
  </si>
  <si>
    <t>SERVICIO DE IMPRESION</t>
  </si>
  <si>
    <t>SERVICIOS NOTARIALES</t>
  </si>
  <si>
    <t>MASCOTA DEL CNSS</t>
  </si>
  <si>
    <t>RECOGIDA BASURA CMR-1,MAY/25</t>
  </si>
  <si>
    <t>AREA COMUNES,04/4 -03/5/2025</t>
  </si>
  <si>
    <t>OFIC. PISO 11,LA C.16/4 -17/5/</t>
  </si>
  <si>
    <t>OFICINA CNSS.04/4 -03/5/2025</t>
  </si>
  <si>
    <t>OFIC. CMN-0,04/04 -03/05/2025</t>
  </si>
  <si>
    <t>OFIC. CMR-I,06/04 -07/05/2025</t>
  </si>
  <si>
    <t>ARRENDAMIENTO MOBILIARIO</t>
  </si>
  <si>
    <t>MANT. ASCENSORES,ABR/2025</t>
  </si>
  <si>
    <t>ALQ. LOAL CMN-0,MAYO 2025</t>
  </si>
  <si>
    <t>ALQ.LOCL ALMACEN,JUN/2025</t>
  </si>
  <si>
    <t>MANT. ELEVADORES MAYO 2025</t>
  </si>
  <si>
    <t>RECOG.BASURA CMR-II,JUN/2025</t>
  </si>
  <si>
    <t>SEGURO DE VIDA EMPL.JUN/2025</t>
  </si>
  <si>
    <t>PUBLICIDAD EN RADIO</t>
  </si>
  <si>
    <t>MANT. VEHICULO CNSS</t>
  </si>
  <si>
    <t>ALQ.OFIC. PISO 11,LA C.JUN/25</t>
  </si>
  <si>
    <t>SERV, DE HONORARIOS</t>
  </si>
  <si>
    <t>SERV. PUBLICIDAD,MAY/2025</t>
  </si>
  <si>
    <t>SERVICIO PUBLICIDAD,MAYO/25</t>
  </si>
  <si>
    <t>COLOCACION PUBLICIDAD,MAY/25</t>
  </si>
  <si>
    <t>CONSUMO DE AGUA CMR1</t>
  </si>
  <si>
    <t>SEGURO DE VIDA EMPL.JUL/2025</t>
  </si>
  <si>
    <t>NARRACION ORAL ACTICIDAD CNSS</t>
  </si>
  <si>
    <t>PRODUCCION AUDIOVISUAL</t>
  </si>
  <si>
    <t>SERV. FUMIGACION,MAY/2025</t>
  </si>
  <si>
    <t>DIAGRAMACION MEMORIA 2024</t>
  </si>
  <si>
    <t>SERV.PUBLICIDAD,MAY/2025</t>
  </si>
  <si>
    <t>SERVICIO DE INTERNET,JUN/25</t>
  </si>
  <si>
    <t>SERV. ELECTRICO MAYO 25</t>
  </si>
  <si>
    <t>LICENCIA INFORMATICA</t>
  </si>
  <si>
    <t>ALMACENAMIENTO MES DE MAYO</t>
  </si>
  <si>
    <t>ALMUERZO EMPLE MAYO-25</t>
  </si>
  <si>
    <t>AL. LOCAL CMR-11 MAR/ABR/MAY25</t>
  </si>
  <si>
    <t>RECOLECCION DE BASURA JUNIO 25</t>
  </si>
  <si>
    <t>ACUEDUCTO CMRII MAYO 2025</t>
  </si>
  <si>
    <t>REPAR.GENERADOR ELECT.TORRE SS</t>
  </si>
  <si>
    <t>SERV. MANT. PUERTA TORRE</t>
  </si>
  <si>
    <t>EVAL. DICTAMEN Y MOV. MAYO-25</t>
  </si>
  <si>
    <t>COMPRA SUMINISTRO DE INFORMATICAS</t>
  </si>
  <si>
    <t>LICENCIAS INFORMATICAS</t>
  </si>
  <si>
    <t>CORRECION MEMORIA CNSS</t>
  </si>
  <si>
    <t>ALQ. LOCAL CMR-I,ABR/2025</t>
  </si>
  <si>
    <t>ALQ. LOCAL CMR-I,MAYO 2025</t>
  </si>
  <si>
    <t>Informe mensual de Pagos a suplidores al 30 de Junio 2025</t>
  </si>
  <si>
    <t>COMPRA DE ARTICULOS DE PROMOCION</t>
  </si>
  <si>
    <t>SERV. LIMPIEZA PROFUNDA EN CNSS</t>
  </si>
  <si>
    <t>SERV. MANT. PANEL BOAR DEL CNSS</t>
  </si>
  <si>
    <t>OTROS SERV. TECNICOS PROFESIONALES</t>
  </si>
  <si>
    <t>INSTAL.BOMBA COMBUST.PLANTA ELECT. TORRE SS</t>
  </si>
  <si>
    <t>MODIFICACION MASCOTA CNSS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</si>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</sst>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[Red]#,##0.00"/>
    <numFmt numFmtId="165" formatCode="#,##0;[Red]#,##0"/>
    <numFmt numFmtId="166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1098982</xdr:colOff>
      <xdr:row>0</xdr:row>
      <xdr:rowOff>0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2982" y="0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N133"/>
  <sheetViews>
    <sheetView showGridLines="0" tabSelected="1" view="pageBreakPreview" topLeftCell="A92" zoomScaleNormal="112" zoomScaleSheetLayoutView="100" workbookViewId="0">
      <selection activeCell="E111" sqref="E111"/>
    </sheetView>
  </sheetViews>
  <sheetFormatPr baseColWidth="10" defaultColWidth="11.44140625" defaultRowHeight="14.4" x14ac:dyDescent="0.3"/>
  <cols>
    <col min="1" max="1" width="3" style="1" customWidth="1"/>
    <col min="2" max="2" width="14" style="5" bestFit="1" customWidth="1"/>
    <col min="3" max="3" width="9.5546875" style="4" bestFit="1" customWidth="1"/>
    <col min="4" max="4" width="12" style="4" bestFit="1" customWidth="1"/>
    <col min="5" max="5" width="39.109375" style="5" customWidth="1"/>
    <col min="6" max="6" width="45.21875" style="1" bestFit="1" customWidth="1"/>
    <col min="7" max="7" width="19.109375" style="1" bestFit="1" customWidth="1"/>
    <col min="8" max="8" width="16.109375" style="1" bestFit="1" customWidth="1"/>
    <col min="9" max="9" width="18" style="4" bestFit="1" customWidth="1"/>
    <col min="10" max="10" width="21.21875" style="4" bestFit="1" customWidth="1"/>
    <col min="11" max="11" width="7.77734375" style="4" bestFit="1" customWidth="1"/>
    <col min="12" max="12" width="12.6640625" style="1" bestFit="1" customWidth="1"/>
    <col min="13" max="16384" width="11.44140625" style="1"/>
  </cols>
  <sheetData>
    <row r="6" spans="2:12" ht="28.5" customHeight="1" x14ac:dyDescent="0.55000000000000004">
      <c r="B6" s="34" t="s">
        <v>0</v>
      </c>
      <c r="C6" s="34"/>
      <c r="D6" s="34"/>
      <c r="E6" s="34"/>
      <c r="F6" s="34"/>
      <c r="G6" s="34"/>
      <c r="H6" s="34"/>
      <c r="I6" s="34"/>
      <c r="J6" s="34"/>
      <c r="K6" s="34"/>
      <c r="L6" s="2"/>
    </row>
    <row r="7" spans="2:12" x14ac:dyDescent="0.3">
      <c r="B7" s="35" t="s">
        <v>282</v>
      </c>
      <c r="C7" s="35"/>
      <c r="D7" s="35"/>
      <c r="E7" s="35"/>
      <c r="F7" s="35"/>
      <c r="G7" s="35"/>
      <c r="H7" s="35"/>
      <c r="I7" s="35"/>
      <c r="J7" s="35"/>
      <c r="K7" s="35"/>
    </row>
    <row r="8" spans="2:12" x14ac:dyDescent="0.3">
      <c r="B8" s="36" t="s">
        <v>1</v>
      </c>
      <c r="C8" s="36"/>
      <c r="D8" s="36"/>
      <c r="E8" s="36"/>
      <c r="F8" s="36"/>
      <c r="G8" s="36"/>
      <c r="H8" s="36"/>
      <c r="I8" s="36"/>
      <c r="J8" s="36"/>
      <c r="K8" s="36"/>
    </row>
    <row r="9" spans="2:12" s="3" customFormat="1" ht="22.8" customHeight="1" x14ac:dyDescent="0.3">
      <c r="B9" s="13" t="s">
        <v>2</v>
      </c>
      <c r="C9" s="14" t="s">
        <v>3</v>
      </c>
      <c r="D9" s="14" t="s">
        <v>20</v>
      </c>
      <c r="E9" s="13" t="s">
        <v>4</v>
      </c>
      <c r="F9" s="13" t="s">
        <v>5</v>
      </c>
      <c r="G9" s="15" t="s">
        <v>6</v>
      </c>
      <c r="H9" s="15" t="s">
        <v>7</v>
      </c>
      <c r="I9" s="14" t="s">
        <v>8</v>
      </c>
      <c r="J9" s="14" t="s">
        <v>9</v>
      </c>
      <c r="K9" s="14" t="s">
        <v>10</v>
      </c>
    </row>
    <row r="10" spans="2:12" x14ac:dyDescent="0.3">
      <c r="B10" s="22" t="s">
        <v>91</v>
      </c>
      <c r="C10" s="27">
        <f>DATE(2025,6,2)</f>
        <v>45810</v>
      </c>
      <c r="D10" s="22" t="s">
        <v>168</v>
      </c>
      <c r="E10" s="22" t="s">
        <v>196</v>
      </c>
      <c r="F10" s="22" t="s">
        <v>90</v>
      </c>
      <c r="G10" s="23">
        <v>116250</v>
      </c>
      <c r="H10" s="23">
        <v>116250</v>
      </c>
      <c r="I10" s="24">
        <f>+G10-H10</f>
        <v>0</v>
      </c>
      <c r="J10" s="25">
        <v>45838</v>
      </c>
      <c r="K10" s="26" t="s">
        <v>11</v>
      </c>
    </row>
    <row r="11" spans="2:12" x14ac:dyDescent="0.3">
      <c r="B11" s="22" t="s">
        <v>92</v>
      </c>
      <c r="C11" s="27">
        <f t="shared" ref="C11:C23" si="0">DATE(2025,6,2)</f>
        <v>45810</v>
      </c>
      <c r="D11" s="22" t="s">
        <v>169</v>
      </c>
      <c r="E11" s="22" t="s">
        <v>197</v>
      </c>
      <c r="F11" s="22" t="s">
        <v>224</v>
      </c>
      <c r="G11" s="23">
        <v>527038.56000000006</v>
      </c>
      <c r="H11" s="23">
        <v>527038.56000000006</v>
      </c>
      <c r="I11" s="18">
        <f>+G11-H11</f>
        <v>0</v>
      </c>
      <c r="J11" s="25">
        <v>45838</v>
      </c>
      <c r="K11" s="19" t="s">
        <v>11</v>
      </c>
    </row>
    <row r="12" spans="2:12" x14ac:dyDescent="0.3">
      <c r="B12" s="22" t="s">
        <v>93</v>
      </c>
      <c r="C12" s="27">
        <f t="shared" si="0"/>
        <v>45810</v>
      </c>
      <c r="D12" s="22" t="s">
        <v>169</v>
      </c>
      <c r="E12" s="22" t="s">
        <v>197</v>
      </c>
      <c r="F12" s="22" t="s">
        <v>225</v>
      </c>
      <c r="G12" s="23">
        <v>17400</v>
      </c>
      <c r="H12" s="23">
        <v>17400</v>
      </c>
      <c r="I12" s="18">
        <f t="shared" ref="I12:I78" si="1">+G12-H12</f>
        <v>0</v>
      </c>
      <c r="J12" s="25">
        <v>45838</v>
      </c>
      <c r="K12" s="19" t="s">
        <v>11</v>
      </c>
    </row>
    <row r="13" spans="2:12" x14ac:dyDescent="0.3">
      <c r="B13" s="22" t="s">
        <v>94</v>
      </c>
      <c r="C13" s="27">
        <f t="shared" si="0"/>
        <v>45810</v>
      </c>
      <c r="D13" s="22" t="s">
        <v>169</v>
      </c>
      <c r="E13" s="22" t="s">
        <v>197</v>
      </c>
      <c r="F13" s="22" t="s">
        <v>226</v>
      </c>
      <c r="G13" s="23">
        <v>20010</v>
      </c>
      <c r="H13" s="23">
        <v>20010</v>
      </c>
      <c r="I13" s="18">
        <f t="shared" si="1"/>
        <v>0</v>
      </c>
      <c r="J13" s="25">
        <v>45838</v>
      </c>
      <c r="K13" s="26" t="s">
        <v>11</v>
      </c>
    </row>
    <row r="14" spans="2:12" x14ac:dyDescent="0.3">
      <c r="B14" s="22" t="s">
        <v>95</v>
      </c>
      <c r="C14" s="27">
        <f t="shared" si="0"/>
        <v>45810</v>
      </c>
      <c r="D14" s="22" t="s">
        <v>170</v>
      </c>
      <c r="E14" s="22" t="s">
        <v>198</v>
      </c>
      <c r="F14" s="22" t="s">
        <v>284</v>
      </c>
      <c r="G14" s="23">
        <v>89999.78</v>
      </c>
      <c r="H14" s="23">
        <v>89999.78</v>
      </c>
      <c r="I14" s="18">
        <f t="shared" si="1"/>
        <v>0</v>
      </c>
      <c r="J14" s="25">
        <v>45838</v>
      </c>
      <c r="K14" s="19" t="s">
        <v>11</v>
      </c>
    </row>
    <row r="15" spans="2:12" x14ac:dyDescent="0.3">
      <c r="B15" s="22" t="s">
        <v>96</v>
      </c>
      <c r="C15" s="27">
        <f t="shared" si="0"/>
        <v>45810</v>
      </c>
      <c r="D15" s="22" t="s">
        <v>171</v>
      </c>
      <c r="E15" s="22" t="s">
        <v>199</v>
      </c>
      <c r="F15" s="22" t="s">
        <v>283</v>
      </c>
      <c r="G15" s="23">
        <v>89267</v>
      </c>
      <c r="H15" s="23">
        <v>89267</v>
      </c>
      <c r="I15" s="18">
        <f t="shared" si="1"/>
        <v>0</v>
      </c>
      <c r="J15" s="25">
        <v>45838</v>
      </c>
      <c r="K15" s="19" t="s">
        <v>11</v>
      </c>
    </row>
    <row r="16" spans="2:12" x14ac:dyDescent="0.3">
      <c r="B16" s="22" t="s">
        <v>97</v>
      </c>
      <c r="C16" s="27">
        <f t="shared" si="0"/>
        <v>45810</v>
      </c>
      <c r="D16" s="22" t="s">
        <v>172</v>
      </c>
      <c r="E16" s="22" t="s">
        <v>200</v>
      </c>
      <c r="F16" s="22" t="s">
        <v>285</v>
      </c>
      <c r="G16" s="23">
        <v>49560</v>
      </c>
      <c r="H16" s="23">
        <v>49560</v>
      </c>
      <c r="I16" s="18">
        <f t="shared" si="1"/>
        <v>0</v>
      </c>
      <c r="J16" s="25">
        <v>45838</v>
      </c>
      <c r="K16" s="26" t="s">
        <v>11</v>
      </c>
    </row>
    <row r="17" spans="2:11" x14ac:dyDescent="0.3">
      <c r="B17" s="22" t="s">
        <v>98</v>
      </c>
      <c r="C17" s="27">
        <f t="shared" si="0"/>
        <v>45810</v>
      </c>
      <c r="D17" s="22" t="s">
        <v>45</v>
      </c>
      <c r="E17" s="22" t="s">
        <v>53</v>
      </c>
      <c r="F17" s="22" t="s">
        <v>227</v>
      </c>
      <c r="G17" s="23">
        <v>74299.039999999994</v>
      </c>
      <c r="H17" s="23">
        <v>74299.039999999994</v>
      </c>
      <c r="I17" s="18">
        <f t="shared" si="1"/>
        <v>0</v>
      </c>
      <c r="J17" s="25">
        <v>45838</v>
      </c>
      <c r="K17" s="19" t="s">
        <v>11</v>
      </c>
    </row>
    <row r="18" spans="2:11" x14ac:dyDescent="0.3">
      <c r="B18" s="22" t="s">
        <v>99</v>
      </c>
      <c r="C18" s="27">
        <f t="shared" si="0"/>
        <v>45810</v>
      </c>
      <c r="D18" s="22" t="s">
        <v>36</v>
      </c>
      <c r="E18" s="22" t="s">
        <v>37</v>
      </c>
      <c r="F18" s="22" t="s">
        <v>228</v>
      </c>
      <c r="G18" s="23">
        <v>49950.5</v>
      </c>
      <c r="H18" s="23">
        <v>49950.5</v>
      </c>
      <c r="I18" s="18">
        <f t="shared" si="1"/>
        <v>0</v>
      </c>
      <c r="J18" s="25">
        <v>45838</v>
      </c>
      <c r="K18" s="19" t="s">
        <v>11</v>
      </c>
    </row>
    <row r="19" spans="2:11" x14ac:dyDescent="0.3">
      <c r="B19" s="22" t="s">
        <v>100</v>
      </c>
      <c r="C19" s="27">
        <f t="shared" si="0"/>
        <v>45810</v>
      </c>
      <c r="D19" s="22" t="s">
        <v>36</v>
      </c>
      <c r="E19" s="22" t="s">
        <v>37</v>
      </c>
      <c r="F19" s="22" t="s">
        <v>229</v>
      </c>
      <c r="G19" s="23">
        <v>112693.15</v>
      </c>
      <c r="H19" s="23">
        <v>112693.15</v>
      </c>
      <c r="I19" s="18">
        <f t="shared" si="1"/>
        <v>0</v>
      </c>
      <c r="J19" s="25">
        <v>45838</v>
      </c>
      <c r="K19" s="26" t="s">
        <v>11</v>
      </c>
    </row>
    <row r="20" spans="2:11" x14ac:dyDescent="0.3">
      <c r="B20" s="22" t="s">
        <v>101</v>
      </c>
      <c r="C20" s="27">
        <f t="shared" si="0"/>
        <v>45810</v>
      </c>
      <c r="D20" s="22" t="s">
        <v>36</v>
      </c>
      <c r="E20" s="22" t="s">
        <v>37</v>
      </c>
      <c r="F20" s="22" t="s">
        <v>230</v>
      </c>
      <c r="G20" s="23">
        <v>56433.3</v>
      </c>
      <c r="H20" s="23">
        <v>56433.3</v>
      </c>
      <c r="I20" s="18">
        <f t="shared" si="1"/>
        <v>0</v>
      </c>
      <c r="J20" s="25">
        <v>45838</v>
      </c>
      <c r="K20" s="19" t="s">
        <v>11</v>
      </c>
    </row>
    <row r="21" spans="2:11" x14ac:dyDescent="0.3">
      <c r="B21" s="22" t="s">
        <v>102</v>
      </c>
      <c r="C21" s="27">
        <f t="shared" si="0"/>
        <v>45810</v>
      </c>
      <c r="D21" s="22" t="s">
        <v>36</v>
      </c>
      <c r="E21" s="22" t="s">
        <v>37</v>
      </c>
      <c r="F21" s="22" t="s">
        <v>231</v>
      </c>
      <c r="G21" s="23">
        <v>23262.2</v>
      </c>
      <c r="H21" s="23">
        <v>23262.2</v>
      </c>
      <c r="I21" s="18">
        <f t="shared" si="1"/>
        <v>0</v>
      </c>
      <c r="J21" s="25">
        <v>45838</v>
      </c>
      <c r="K21" s="19" t="s">
        <v>11</v>
      </c>
    </row>
    <row r="22" spans="2:11" x14ac:dyDescent="0.3">
      <c r="B22" s="22" t="s">
        <v>103</v>
      </c>
      <c r="C22" s="27">
        <f t="shared" si="0"/>
        <v>45810</v>
      </c>
      <c r="D22" s="22" t="s">
        <v>36</v>
      </c>
      <c r="E22" s="22" t="s">
        <v>37</v>
      </c>
      <c r="F22" s="22" t="s">
        <v>232</v>
      </c>
      <c r="G22" s="23">
        <v>6129.5</v>
      </c>
      <c r="H22" s="23">
        <v>6129.5</v>
      </c>
      <c r="I22" s="18">
        <f t="shared" si="1"/>
        <v>0</v>
      </c>
      <c r="J22" s="25">
        <v>45838</v>
      </c>
      <c r="K22" s="26" t="s">
        <v>11</v>
      </c>
    </row>
    <row r="23" spans="2:11" x14ac:dyDescent="0.3">
      <c r="B23" s="22" t="s">
        <v>104</v>
      </c>
      <c r="C23" s="27">
        <f t="shared" si="0"/>
        <v>45810</v>
      </c>
      <c r="D23" s="22" t="s">
        <v>36</v>
      </c>
      <c r="E23" s="22" t="s">
        <v>37</v>
      </c>
      <c r="F23" s="22" t="s">
        <v>233</v>
      </c>
      <c r="G23" s="23">
        <v>3952</v>
      </c>
      <c r="H23" s="23">
        <v>3952</v>
      </c>
      <c r="I23" s="18">
        <f t="shared" si="1"/>
        <v>0</v>
      </c>
      <c r="J23" s="25">
        <v>45838</v>
      </c>
      <c r="K23" s="19" t="s">
        <v>11</v>
      </c>
    </row>
    <row r="24" spans="2:11" x14ac:dyDescent="0.3">
      <c r="B24" s="22" t="s">
        <v>105</v>
      </c>
      <c r="C24" s="27">
        <f>DATE(2025,6,4)</f>
        <v>45812</v>
      </c>
      <c r="D24" s="22" t="s">
        <v>173</v>
      </c>
      <c r="E24" s="22" t="s">
        <v>201</v>
      </c>
      <c r="F24" s="22" t="s">
        <v>286</v>
      </c>
      <c r="G24" s="23">
        <v>106200</v>
      </c>
      <c r="H24" s="23">
        <v>106200</v>
      </c>
      <c r="I24" s="18">
        <f t="shared" si="1"/>
        <v>0</v>
      </c>
      <c r="J24" s="25">
        <v>45838</v>
      </c>
      <c r="K24" s="19" t="s">
        <v>11</v>
      </c>
    </row>
    <row r="25" spans="2:11" x14ac:dyDescent="0.3">
      <c r="B25" s="22" t="s">
        <v>106</v>
      </c>
      <c r="C25" s="27">
        <f t="shared" ref="C25:C29" si="2">DATE(2025,6,4)</f>
        <v>45812</v>
      </c>
      <c r="D25" s="22" t="s">
        <v>174</v>
      </c>
      <c r="E25" s="22" t="s">
        <v>202</v>
      </c>
      <c r="F25" s="22" t="s">
        <v>234</v>
      </c>
      <c r="G25" s="23">
        <v>116599.34</v>
      </c>
      <c r="H25" s="23">
        <v>116599.34</v>
      </c>
      <c r="I25" s="18">
        <f t="shared" si="1"/>
        <v>0</v>
      </c>
      <c r="J25" s="25">
        <v>45838</v>
      </c>
      <c r="K25" s="26" t="s">
        <v>11</v>
      </c>
    </row>
    <row r="26" spans="2:11" x14ac:dyDescent="0.3">
      <c r="B26" s="22" t="s">
        <v>107</v>
      </c>
      <c r="C26" s="27">
        <f t="shared" si="2"/>
        <v>45812</v>
      </c>
      <c r="D26" s="22" t="s">
        <v>175</v>
      </c>
      <c r="E26" s="22" t="s">
        <v>203</v>
      </c>
      <c r="F26" s="22" t="s">
        <v>235</v>
      </c>
      <c r="G26" s="23">
        <v>70800</v>
      </c>
      <c r="H26" s="23">
        <v>70800</v>
      </c>
      <c r="I26" s="18">
        <f t="shared" si="1"/>
        <v>0</v>
      </c>
      <c r="J26" s="25">
        <v>45838</v>
      </c>
      <c r="K26" s="19" t="s">
        <v>11</v>
      </c>
    </row>
    <row r="27" spans="2:11" x14ac:dyDescent="0.3">
      <c r="B27" s="22" t="s">
        <v>108</v>
      </c>
      <c r="C27" s="27">
        <f t="shared" si="2"/>
        <v>45812</v>
      </c>
      <c r="D27" s="22" t="s">
        <v>175</v>
      </c>
      <c r="E27" s="22" t="s">
        <v>203</v>
      </c>
      <c r="F27" s="22" t="s">
        <v>236</v>
      </c>
      <c r="G27" s="23">
        <v>88500</v>
      </c>
      <c r="H27" s="23">
        <v>88500</v>
      </c>
      <c r="I27" s="18">
        <f t="shared" si="1"/>
        <v>0</v>
      </c>
      <c r="J27" s="25">
        <v>45838</v>
      </c>
      <c r="K27" s="19" t="s">
        <v>11</v>
      </c>
    </row>
    <row r="28" spans="2:11" x14ac:dyDescent="0.3">
      <c r="B28" s="22" t="s">
        <v>109</v>
      </c>
      <c r="C28" s="27">
        <f t="shared" si="2"/>
        <v>45812</v>
      </c>
      <c r="D28" s="22" t="s">
        <v>176</v>
      </c>
      <c r="E28" s="22" t="s">
        <v>204</v>
      </c>
      <c r="F28" s="22" t="s">
        <v>237</v>
      </c>
      <c r="G28" s="23">
        <v>49560</v>
      </c>
      <c r="H28" s="23">
        <v>49560</v>
      </c>
      <c r="I28" s="18">
        <f t="shared" si="1"/>
        <v>0</v>
      </c>
      <c r="J28" s="25">
        <v>45838</v>
      </c>
      <c r="K28" s="26" t="s">
        <v>11</v>
      </c>
    </row>
    <row r="29" spans="2:11" x14ac:dyDescent="0.3">
      <c r="B29" s="22" t="s">
        <v>110</v>
      </c>
      <c r="C29" s="27">
        <f t="shared" si="2"/>
        <v>45812</v>
      </c>
      <c r="D29" s="22" t="s">
        <v>177</v>
      </c>
      <c r="E29" s="22" t="s">
        <v>205</v>
      </c>
      <c r="F29" s="22" t="s">
        <v>238</v>
      </c>
      <c r="G29" s="23">
        <v>82600</v>
      </c>
      <c r="H29" s="23">
        <v>82600</v>
      </c>
      <c r="I29" s="18">
        <f t="shared" si="1"/>
        <v>0</v>
      </c>
      <c r="J29" s="25">
        <v>45838</v>
      </c>
      <c r="K29" s="19" t="s">
        <v>11</v>
      </c>
    </row>
    <row r="30" spans="2:11" x14ac:dyDescent="0.3">
      <c r="B30" s="22" t="s">
        <v>111</v>
      </c>
      <c r="C30" s="27">
        <f>DATE(2025,6,5)</f>
        <v>45813</v>
      </c>
      <c r="D30" s="22" t="s">
        <v>77</v>
      </c>
      <c r="E30" s="22" t="s">
        <v>82</v>
      </c>
      <c r="F30" s="22" t="s">
        <v>287</v>
      </c>
      <c r="G30" s="23">
        <v>112100</v>
      </c>
      <c r="H30" s="23">
        <v>112100</v>
      </c>
      <c r="I30" s="18">
        <f t="shared" si="1"/>
        <v>0</v>
      </c>
      <c r="J30" s="25">
        <v>45838</v>
      </c>
      <c r="K30" s="19" t="s">
        <v>11</v>
      </c>
    </row>
    <row r="31" spans="2:11" x14ac:dyDescent="0.3">
      <c r="B31" s="22" t="s">
        <v>112</v>
      </c>
      <c r="C31" s="27">
        <f t="shared" ref="C31:C40" si="3">DATE(2025,6,5)</f>
        <v>45813</v>
      </c>
      <c r="D31" s="22" t="s">
        <v>34</v>
      </c>
      <c r="E31" s="22" t="s">
        <v>35</v>
      </c>
      <c r="F31" s="22" t="s">
        <v>239</v>
      </c>
      <c r="G31" s="23">
        <v>1120</v>
      </c>
      <c r="H31" s="23">
        <v>1120</v>
      </c>
      <c r="I31" s="18">
        <f t="shared" si="1"/>
        <v>0</v>
      </c>
      <c r="J31" s="25">
        <v>45838</v>
      </c>
      <c r="K31" s="26" t="s">
        <v>11</v>
      </c>
    </row>
    <row r="32" spans="2:11" x14ac:dyDescent="0.3">
      <c r="B32" s="22" t="s">
        <v>113</v>
      </c>
      <c r="C32" s="27">
        <f t="shared" si="3"/>
        <v>45813</v>
      </c>
      <c r="D32" s="22" t="s">
        <v>19</v>
      </c>
      <c r="E32" s="22" t="s">
        <v>18</v>
      </c>
      <c r="F32" s="22" t="s">
        <v>240</v>
      </c>
      <c r="G32" s="23">
        <v>223624.27</v>
      </c>
      <c r="H32" s="23">
        <v>223624.27</v>
      </c>
      <c r="I32" s="18">
        <f t="shared" si="1"/>
        <v>0</v>
      </c>
      <c r="J32" s="25">
        <v>45838</v>
      </c>
      <c r="K32" s="19" t="s">
        <v>11</v>
      </c>
    </row>
    <row r="33" spans="2:11" x14ac:dyDescent="0.3">
      <c r="B33" s="22" t="s">
        <v>114</v>
      </c>
      <c r="C33" s="27">
        <f t="shared" si="3"/>
        <v>45813</v>
      </c>
      <c r="D33" s="22" t="s">
        <v>19</v>
      </c>
      <c r="E33" s="22" t="s">
        <v>18</v>
      </c>
      <c r="F33" s="22" t="s">
        <v>241</v>
      </c>
      <c r="G33" s="23">
        <v>187002.36</v>
      </c>
      <c r="H33" s="23">
        <v>187002.36</v>
      </c>
      <c r="I33" s="18">
        <f t="shared" si="1"/>
        <v>0</v>
      </c>
      <c r="J33" s="25">
        <v>45838</v>
      </c>
      <c r="K33" s="19" t="s">
        <v>11</v>
      </c>
    </row>
    <row r="34" spans="2:11" x14ac:dyDescent="0.3">
      <c r="B34" s="22" t="s">
        <v>115</v>
      </c>
      <c r="C34" s="27">
        <f t="shared" si="3"/>
        <v>45813</v>
      </c>
      <c r="D34" s="22" t="s">
        <v>19</v>
      </c>
      <c r="E34" s="22" t="s">
        <v>18</v>
      </c>
      <c r="F34" s="22" t="s">
        <v>242</v>
      </c>
      <c r="G34" s="23">
        <v>151907.34</v>
      </c>
      <c r="H34" s="23">
        <v>151907.34</v>
      </c>
      <c r="I34" s="18">
        <f t="shared" si="1"/>
        <v>0</v>
      </c>
      <c r="J34" s="25">
        <v>45838</v>
      </c>
      <c r="K34" s="19" t="s">
        <v>11</v>
      </c>
    </row>
    <row r="35" spans="2:11" x14ac:dyDescent="0.3">
      <c r="B35" s="22" t="s">
        <v>116</v>
      </c>
      <c r="C35" s="27">
        <f t="shared" si="3"/>
        <v>45813</v>
      </c>
      <c r="D35" s="22" t="s">
        <v>19</v>
      </c>
      <c r="E35" s="22" t="s">
        <v>18</v>
      </c>
      <c r="F35" s="22" t="s">
        <v>243</v>
      </c>
      <c r="G35" s="23">
        <v>71161.23</v>
      </c>
      <c r="H35" s="23">
        <v>71161.23</v>
      </c>
      <c r="I35" s="18">
        <f t="shared" si="1"/>
        <v>0</v>
      </c>
      <c r="J35" s="25">
        <v>45838</v>
      </c>
      <c r="K35" s="19" t="s">
        <v>11</v>
      </c>
    </row>
    <row r="36" spans="2:11" x14ac:dyDescent="0.3">
      <c r="B36" s="22" t="s">
        <v>117</v>
      </c>
      <c r="C36" s="27">
        <f t="shared" si="3"/>
        <v>45813</v>
      </c>
      <c r="D36" s="22" t="s">
        <v>19</v>
      </c>
      <c r="E36" s="22" t="s">
        <v>18</v>
      </c>
      <c r="F36" s="22" t="s">
        <v>244</v>
      </c>
      <c r="G36" s="23">
        <v>9597.11</v>
      </c>
      <c r="H36" s="23">
        <v>9597.11</v>
      </c>
      <c r="I36" s="18">
        <f t="shared" si="1"/>
        <v>0</v>
      </c>
      <c r="J36" s="25">
        <v>45838</v>
      </c>
      <c r="K36" s="19" t="s">
        <v>11</v>
      </c>
    </row>
    <row r="37" spans="2:11" x14ac:dyDescent="0.3">
      <c r="B37" s="22" t="s">
        <v>118</v>
      </c>
      <c r="C37" s="27">
        <f t="shared" si="3"/>
        <v>45813</v>
      </c>
      <c r="D37" s="22" t="s">
        <v>80</v>
      </c>
      <c r="E37" s="22" t="s">
        <v>85</v>
      </c>
      <c r="F37" s="22" t="s">
        <v>245</v>
      </c>
      <c r="G37" s="23">
        <v>121301.99</v>
      </c>
      <c r="H37" s="23">
        <v>121301.99</v>
      </c>
      <c r="I37" s="18">
        <f t="shared" si="1"/>
        <v>0</v>
      </c>
      <c r="J37" s="25">
        <v>45838</v>
      </c>
      <c r="K37" s="19" t="s">
        <v>11</v>
      </c>
    </row>
    <row r="38" spans="2:11" x14ac:dyDescent="0.3">
      <c r="B38" s="22" t="s">
        <v>119</v>
      </c>
      <c r="C38" s="27">
        <f t="shared" si="3"/>
        <v>45813</v>
      </c>
      <c r="D38" s="22" t="s">
        <v>177</v>
      </c>
      <c r="E38" s="22" t="s">
        <v>205</v>
      </c>
      <c r="F38" s="22" t="s">
        <v>288</v>
      </c>
      <c r="G38" s="23">
        <v>11800</v>
      </c>
      <c r="H38" s="23">
        <v>11800</v>
      </c>
      <c r="I38" s="18">
        <f t="shared" si="1"/>
        <v>0</v>
      </c>
      <c r="J38" s="25">
        <v>45838</v>
      </c>
      <c r="K38" s="19" t="s">
        <v>11</v>
      </c>
    </row>
    <row r="39" spans="2:11" x14ac:dyDescent="0.3">
      <c r="B39" s="22" t="s">
        <v>120</v>
      </c>
      <c r="C39" s="27">
        <f t="shared" si="3"/>
        <v>45813</v>
      </c>
      <c r="D39" s="22" t="s">
        <v>178</v>
      </c>
      <c r="E39" s="22" t="s">
        <v>206</v>
      </c>
      <c r="F39" s="22" t="s">
        <v>246</v>
      </c>
      <c r="G39" s="28">
        <v>26904</v>
      </c>
      <c r="H39" s="28">
        <v>26904</v>
      </c>
      <c r="I39" s="18">
        <f t="shared" si="1"/>
        <v>0</v>
      </c>
      <c r="J39" s="25">
        <v>45838</v>
      </c>
      <c r="K39" s="19" t="s">
        <v>11</v>
      </c>
    </row>
    <row r="40" spans="2:11" x14ac:dyDescent="0.3">
      <c r="B40" s="22" t="s">
        <v>121</v>
      </c>
      <c r="C40" s="27">
        <f t="shared" si="3"/>
        <v>45813</v>
      </c>
      <c r="D40" s="22" t="s">
        <v>179</v>
      </c>
      <c r="E40" s="22" t="s">
        <v>207</v>
      </c>
      <c r="F40" s="22" t="s">
        <v>90</v>
      </c>
      <c r="G40" s="23">
        <v>171500</v>
      </c>
      <c r="H40" s="23">
        <v>171500</v>
      </c>
      <c r="I40" s="18">
        <f t="shared" si="1"/>
        <v>0</v>
      </c>
      <c r="J40" s="25">
        <v>45838</v>
      </c>
      <c r="K40" s="19" t="s">
        <v>11</v>
      </c>
    </row>
    <row r="41" spans="2:11" x14ac:dyDescent="0.3">
      <c r="B41" s="22" t="s">
        <v>122</v>
      </c>
      <c r="C41" s="27">
        <f>DATE(2025,6,6)</f>
        <v>45814</v>
      </c>
      <c r="D41" s="22" t="s">
        <v>180</v>
      </c>
      <c r="E41" s="22" t="s">
        <v>208</v>
      </c>
      <c r="F41" s="22" t="s">
        <v>247</v>
      </c>
      <c r="G41" s="23">
        <v>298223.76</v>
      </c>
      <c r="H41" s="23">
        <v>298223.76</v>
      </c>
      <c r="I41" s="18">
        <f t="shared" si="1"/>
        <v>0</v>
      </c>
      <c r="J41" s="25">
        <v>45838</v>
      </c>
      <c r="K41" s="19" t="s">
        <v>11</v>
      </c>
    </row>
    <row r="42" spans="2:11" x14ac:dyDescent="0.3">
      <c r="B42" s="22" t="s">
        <v>123</v>
      </c>
      <c r="C42" s="27">
        <f t="shared" ref="C42:C52" si="4">DATE(2025,6,6)</f>
        <v>45814</v>
      </c>
      <c r="D42" s="22" t="s">
        <v>174</v>
      </c>
      <c r="E42" s="22" t="s">
        <v>202</v>
      </c>
      <c r="F42" s="22" t="s">
        <v>248</v>
      </c>
      <c r="G42" s="23">
        <v>116599.34</v>
      </c>
      <c r="H42" s="23">
        <v>116599.34</v>
      </c>
      <c r="I42" s="18">
        <f t="shared" si="1"/>
        <v>0</v>
      </c>
      <c r="J42" s="25">
        <v>45838</v>
      </c>
      <c r="K42" s="19" t="s">
        <v>11</v>
      </c>
    </row>
    <row r="43" spans="2:11" x14ac:dyDescent="0.3">
      <c r="B43" s="22" t="s">
        <v>124</v>
      </c>
      <c r="C43" s="27">
        <f t="shared" si="4"/>
        <v>45814</v>
      </c>
      <c r="D43" s="22" t="s">
        <v>178</v>
      </c>
      <c r="E43" s="22" t="s">
        <v>206</v>
      </c>
      <c r="F43" s="22" t="s">
        <v>249</v>
      </c>
      <c r="G43" s="23">
        <v>26904</v>
      </c>
      <c r="H43" s="23">
        <v>26904</v>
      </c>
      <c r="I43" s="18">
        <f t="shared" si="1"/>
        <v>0</v>
      </c>
      <c r="J43" s="25">
        <v>45838</v>
      </c>
      <c r="K43" s="19" t="s">
        <v>11</v>
      </c>
    </row>
    <row r="44" spans="2:11" x14ac:dyDescent="0.3">
      <c r="B44" s="22" t="s">
        <v>125</v>
      </c>
      <c r="C44" s="27">
        <f t="shared" si="4"/>
        <v>45814</v>
      </c>
      <c r="D44" s="22" t="s">
        <v>30</v>
      </c>
      <c r="E44" s="22" t="s">
        <v>31</v>
      </c>
      <c r="F44" s="22" t="s">
        <v>250</v>
      </c>
      <c r="G44" s="23">
        <v>2500</v>
      </c>
      <c r="H44" s="23">
        <v>2500</v>
      </c>
      <c r="I44" s="18">
        <f t="shared" si="1"/>
        <v>0</v>
      </c>
      <c r="J44" s="25">
        <v>45838</v>
      </c>
      <c r="K44" s="19" t="s">
        <v>11</v>
      </c>
    </row>
    <row r="45" spans="2:11" x14ac:dyDescent="0.3">
      <c r="B45" s="22" t="s">
        <v>126</v>
      </c>
      <c r="C45" s="27">
        <f t="shared" si="4"/>
        <v>45814</v>
      </c>
      <c r="D45" s="22" t="s">
        <v>23</v>
      </c>
      <c r="E45" s="22" t="s">
        <v>24</v>
      </c>
      <c r="F45" s="22" t="s">
        <v>251</v>
      </c>
      <c r="G45" s="23">
        <v>67024.850000000006</v>
      </c>
      <c r="H45" s="23">
        <v>67024.850000000006</v>
      </c>
      <c r="I45" s="18">
        <f t="shared" si="1"/>
        <v>0</v>
      </c>
      <c r="J45" s="25">
        <v>45838</v>
      </c>
      <c r="K45" s="19" t="s">
        <v>11</v>
      </c>
    </row>
    <row r="46" spans="2:11" x14ac:dyDescent="0.3">
      <c r="B46" s="22" t="s">
        <v>127</v>
      </c>
      <c r="C46" s="27">
        <f t="shared" si="4"/>
        <v>45814</v>
      </c>
      <c r="D46" s="22" t="s">
        <v>76</v>
      </c>
      <c r="E46" s="22" t="s">
        <v>81</v>
      </c>
      <c r="F46" s="22" t="s">
        <v>252</v>
      </c>
      <c r="G46" s="23">
        <v>70800</v>
      </c>
      <c r="H46" s="23">
        <v>70800</v>
      </c>
      <c r="I46" s="18">
        <f t="shared" si="1"/>
        <v>0</v>
      </c>
      <c r="J46" s="25">
        <v>45838</v>
      </c>
      <c r="K46" s="19" t="s">
        <v>11</v>
      </c>
    </row>
    <row r="47" spans="2:11" x14ac:dyDescent="0.3">
      <c r="B47" s="22" t="s">
        <v>128</v>
      </c>
      <c r="C47" s="27">
        <f t="shared" si="4"/>
        <v>45814</v>
      </c>
      <c r="D47" s="22" t="s">
        <v>60</v>
      </c>
      <c r="E47" s="22" t="s">
        <v>69</v>
      </c>
      <c r="F47" s="22" t="s">
        <v>253</v>
      </c>
      <c r="G47" s="23">
        <v>34999.99</v>
      </c>
      <c r="H47" s="23">
        <v>34999.99</v>
      </c>
      <c r="I47" s="18">
        <f t="shared" si="1"/>
        <v>0</v>
      </c>
      <c r="J47" s="25">
        <v>45838</v>
      </c>
      <c r="K47" s="19" t="s">
        <v>11</v>
      </c>
    </row>
    <row r="48" spans="2:11" x14ac:dyDescent="0.3">
      <c r="B48" s="22" t="s">
        <v>129</v>
      </c>
      <c r="C48" s="27">
        <f t="shared" si="4"/>
        <v>45814</v>
      </c>
      <c r="D48" s="22" t="s">
        <v>21</v>
      </c>
      <c r="E48" s="22" t="s">
        <v>22</v>
      </c>
      <c r="F48" s="22" t="s">
        <v>254</v>
      </c>
      <c r="G48" s="23">
        <v>871015.16</v>
      </c>
      <c r="H48" s="23">
        <v>871015.16</v>
      </c>
      <c r="I48" s="18">
        <f t="shared" si="1"/>
        <v>0</v>
      </c>
      <c r="J48" s="25">
        <v>45838</v>
      </c>
      <c r="K48" s="19" t="s">
        <v>11</v>
      </c>
    </row>
    <row r="49" spans="2:11" x14ac:dyDescent="0.3">
      <c r="B49" s="22" t="s">
        <v>130</v>
      </c>
      <c r="C49" s="27">
        <f t="shared" si="4"/>
        <v>45814</v>
      </c>
      <c r="D49" s="22" t="s">
        <v>181</v>
      </c>
      <c r="E49" s="22" t="s">
        <v>209</v>
      </c>
      <c r="F49" s="22" t="s">
        <v>255</v>
      </c>
      <c r="G49" s="23">
        <v>42480</v>
      </c>
      <c r="H49" s="23">
        <v>42480</v>
      </c>
      <c r="I49" s="18">
        <f t="shared" si="1"/>
        <v>0</v>
      </c>
      <c r="J49" s="25">
        <v>45838</v>
      </c>
      <c r="K49" s="19" t="s">
        <v>11</v>
      </c>
    </row>
    <row r="50" spans="2:11" x14ac:dyDescent="0.3">
      <c r="B50" s="22" t="s">
        <v>131</v>
      </c>
      <c r="C50" s="27">
        <f t="shared" si="4"/>
        <v>45814</v>
      </c>
      <c r="D50" s="22" t="s">
        <v>38</v>
      </c>
      <c r="E50" s="22" t="s">
        <v>46</v>
      </c>
      <c r="F50" s="22" t="s">
        <v>256</v>
      </c>
      <c r="G50" s="23">
        <v>50000</v>
      </c>
      <c r="H50" s="23">
        <v>50000</v>
      </c>
      <c r="I50" s="18">
        <f t="shared" si="1"/>
        <v>0</v>
      </c>
      <c r="J50" s="25">
        <v>45838</v>
      </c>
      <c r="K50" s="19" t="s">
        <v>11</v>
      </c>
    </row>
    <row r="51" spans="2:11" x14ac:dyDescent="0.3">
      <c r="B51" s="22" t="s">
        <v>132</v>
      </c>
      <c r="C51" s="27">
        <f t="shared" si="4"/>
        <v>45814</v>
      </c>
      <c r="D51" s="22" t="s">
        <v>40</v>
      </c>
      <c r="E51" s="22" t="s">
        <v>48</v>
      </c>
      <c r="F51" s="22" t="s">
        <v>257</v>
      </c>
      <c r="G51" s="23">
        <v>50000</v>
      </c>
      <c r="H51" s="23">
        <v>50000</v>
      </c>
      <c r="I51" s="18">
        <f t="shared" si="1"/>
        <v>0</v>
      </c>
      <c r="J51" s="25">
        <v>45838</v>
      </c>
      <c r="K51" s="19" t="s">
        <v>11</v>
      </c>
    </row>
    <row r="52" spans="2:11" x14ac:dyDescent="0.3">
      <c r="B52" s="22" t="s">
        <v>133</v>
      </c>
      <c r="C52" s="27">
        <f t="shared" si="4"/>
        <v>45814</v>
      </c>
      <c r="D52" s="22" t="s">
        <v>182</v>
      </c>
      <c r="E52" s="22" t="s">
        <v>210</v>
      </c>
      <c r="F52" s="22" t="s">
        <v>258</v>
      </c>
      <c r="G52" s="23">
        <v>59000</v>
      </c>
      <c r="H52" s="23">
        <v>59000</v>
      </c>
      <c r="I52" s="18">
        <f t="shared" si="1"/>
        <v>0</v>
      </c>
      <c r="J52" s="25">
        <v>45838</v>
      </c>
      <c r="K52" s="19" t="s">
        <v>11</v>
      </c>
    </row>
    <row r="53" spans="2:11" x14ac:dyDescent="0.3">
      <c r="B53" s="22" t="s">
        <v>134</v>
      </c>
      <c r="C53" s="27">
        <f>DATE(2025,6,10)</f>
        <v>45818</v>
      </c>
      <c r="D53" s="22" t="s">
        <v>32</v>
      </c>
      <c r="E53" s="22" t="s">
        <v>33</v>
      </c>
      <c r="F53" s="22" t="s">
        <v>259</v>
      </c>
      <c r="G53" s="23">
        <v>810</v>
      </c>
      <c r="H53" s="23">
        <v>810</v>
      </c>
      <c r="I53" s="18">
        <f t="shared" si="1"/>
        <v>0</v>
      </c>
      <c r="J53" s="25">
        <v>45838</v>
      </c>
      <c r="K53" s="19" t="s">
        <v>11</v>
      </c>
    </row>
    <row r="54" spans="2:11" x14ac:dyDescent="0.3">
      <c r="B54" s="22" t="s">
        <v>135</v>
      </c>
      <c r="C54" s="27">
        <f t="shared" ref="C54:C60" si="5">DATE(2025,6,13)</f>
        <v>45821</v>
      </c>
      <c r="D54" s="22" t="s">
        <v>23</v>
      </c>
      <c r="E54" s="22" t="s">
        <v>24</v>
      </c>
      <c r="F54" s="22" t="s">
        <v>260</v>
      </c>
      <c r="G54" s="23">
        <v>66651.199999999997</v>
      </c>
      <c r="H54" s="23">
        <v>66651.199999999997</v>
      </c>
      <c r="I54" s="18">
        <f t="shared" si="1"/>
        <v>0</v>
      </c>
      <c r="J54" s="25">
        <v>45838</v>
      </c>
      <c r="K54" s="19" t="s">
        <v>11</v>
      </c>
    </row>
    <row r="55" spans="2:11" x14ac:dyDescent="0.3">
      <c r="B55" s="22" t="s">
        <v>136</v>
      </c>
      <c r="C55" s="27">
        <f t="shared" si="5"/>
        <v>45821</v>
      </c>
      <c r="D55" s="22" t="s">
        <v>183</v>
      </c>
      <c r="E55" s="22" t="s">
        <v>211</v>
      </c>
      <c r="F55" s="22" t="s">
        <v>261</v>
      </c>
      <c r="G55" s="23">
        <v>37288</v>
      </c>
      <c r="H55" s="23">
        <v>37288</v>
      </c>
      <c r="I55" s="18">
        <f t="shared" si="1"/>
        <v>0</v>
      </c>
      <c r="J55" s="25">
        <v>45838</v>
      </c>
      <c r="K55" s="19" t="s">
        <v>11</v>
      </c>
    </row>
    <row r="56" spans="2:11" x14ac:dyDescent="0.3">
      <c r="B56" s="22" t="s">
        <v>137</v>
      </c>
      <c r="C56" s="27">
        <f t="shared" si="5"/>
        <v>45821</v>
      </c>
      <c r="D56" s="22" t="s">
        <v>184</v>
      </c>
      <c r="E56" s="22" t="s">
        <v>212</v>
      </c>
      <c r="F56" s="22" t="s">
        <v>262</v>
      </c>
      <c r="G56" s="23">
        <v>271400</v>
      </c>
      <c r="H56" s="23">
        <v>271400</v>
      </c>
      <c r="I56" s="18">
        <f t="shared" si="1"/>
        <v>0</v>
      </c>
      <c r="J56" s="25">
        <v>45838</v>
      </c>
      <c r="K56" s="19" t="s">
        <v>11</v>
      </c>
    </row>
    <row r="57" spans="2:11" x14ac:dyDescent="0.3">
      <c r="B57" s="22" t="s">
        <v>74</v>
      </c>
      <c r="C57" s="27">
        <f t="shared" si="5"/>
        <v>45821</v>
      </c>
      <c r="D57" s="22" t="s">
        <v>79</v>
      </c>
      <c r="E57" s="22" t="s">
        <v>84</v>
      </c>
      <c r="F57" s="22" t="s">
        <v>87</v>
      </c>
      <c r="G57" s="23">
        <v>22000</v>
      </c>
      <c r="H57" s="23">
        <v>22000</v>
      </c>
      <c r="I57" s="18">
        <f t="shared" si="1"/>
        <v>0</v>
      </c>
      <c r="J57" s="25">
        <v>45838</v>
      </c>
      <c r="K57" s="19" t="s">
        <v>11</v>
      </c>
    </row>
    <row r="58" spans="2:11" x14ac:dyDescent="0.3">
      <c r="B58" s="22" t="s">
        <v>138</v>
      </c>
      <c r="C58" s="27">
        <f t="shared" si="5"/>
        <v>45821</v>
      </c>
      <c r="D58" s="22" t="s">
        <v>42</v>
      </c>
      <c r="E58" s="22" t="s">
        <v>50</v>
      </c>
      <c r="F58" s="22" t="s">
        <v>263</v>
      </c>
      <c r="G58" s="23">
        <v>19500</v>
      </c>
      <c r="H58" s="23">
        <v>19500</v>
      </c>
      <c r="I58" s="18">
        <f t="shared" si="1"/>
        <v>0</v>
      </c>
      <c r="J58" s="25">
        <v>45838</v>
      </c>
      <c r="K58" s="19" t="s">
        <v>11</v>
      </c>
    </row>
    <row r="59" spans="2:11" x14ac:dyDescent="0.3">
      <c r="B59" s="22" t="s">
        <v>139</v>
      </c>
      <c r="C59" s="27">
        <f t="shared" si="5"/>
        <v>45821</v>
      </c>
      <c r="D59" s="22" t="s">
        <v>185</v>
      </c>
      <c r="E59" s="22" t="s">
        <v>213</v>
      </c>
      <c r="F59" s="22" t="s">
        <v>264</v>
      </c>
      <c r="G59" s="23">
        <v>230100</v>
      </c>
      <c r="H59" s="23">
        <v>230100</v>
      </c>
      <c r="I59" s="18">
        <f t="shared" si="1"/>
        <v>0</v>
      </c>
      <c r="J59" s="25">
        <v>45838</v>
      </c>
      <c r="K59" s="19" t="s">
        <v>11</v>
      </c>
    </row>
    <row r="60" spans="2:11" x14ac:dyDescent="0.3">
      <c r="B60" s="22" t="s">
        <v>140</v>
      </c>
      <c r="C60" s="27">
        <f t="shared" si="5"/>
        <v>45821</v>
      </c>
      <c r="D60" s="22" t="s">
        <v>41</v>
      </c>
      <c r="E60" s="22" t="s">
        <v>49</v>
      </c>
      <c r="F60" s="22" t="s">
        <v>265</v>
      </c>
      <c r="G60" s="23">
        <v>50000</v>
      </c>
      <c r="H60" s="23">
        <v>50000</v>
      </c>
      <c r="I60" s="18">
        <f t="shared" si="1"/>
        <v>0</v>
      </c>
      <c r="J60" s="25">
        <v>45838</v>
      </c>
      <c r="K60" s="19" t="s">
        <v>11</v>
      </c>
    </row>
    <row r="61" spans="2:11" x14ac:dyDescent="0.3">
      <c r="B61" s="22" t="s">
        <v>141</v>
      </c>
      <c r="C61" s="27">
        <f>DATE(2025,6,17)</f>
        <v>45825</v>
      </c>
      <c r="D61" s="22" t="s">
        <v>14</v>
      </c>
      <c r="E61" s="22" t="s">
        <v>16</v>
      </c>
      <c r="F61" s="22" t="s">
        <v>266</v>
      </c>
      <c r="G61" s="23">
        <v>258321.65</v>
      </c>
      <c r="H61" s="23">
        <v>258321.65</v>
      </c>
      <c r="I61" s="18">
        <f t="shared" si="1"/>
        <v>0</v>
      </c>
      <c r="J61" s="25">
        <v>45838</v>
      </c>
      <c r="K61" s="19" t="s">
        <v>11</v>
      </c>
    </row>
    <row r="62" spans="2:11" x14ac:dyDescent="0.3">
      <c r="B62" s="22" t="s">
        <v>142</v>
      </c>
      <c r="C62" s="27">
        <f>DATE(2025,6,17)</f>
        <v>45825</v>
      </c>
      <c r="D62" s="22" t="s">
        <v>61</v>
      </c>
      <c r="E62" s="22" t="s">
        <v>70</v>
      </c>
      <c r="F62" s="22" t="s">
        <v>267</v>
      </c>
      <c r="G62" s="23">
        <v>6983.26</v>
      </c>
      <c r="H62" s="23">
        <v>6983.26</v>
      </c>
      <c r="I62" s="18">
        <f t="shared" si="1"/>
        <v>0</v>
      </c>
      <c r="J62" s="25">
        <v>45838</v>
      </c>
      <c r="K62" s="19" t="s">
        <v>11</v>
      </c>
    </row>
    <row r="63" spans="2:11" x14ac:dyDescent="0.3">
      <c r="B63" s="22" t="s">
        <v>143</v>
      </c>
      <c r="C63" s="27">
        <f>DATE(2025,6,18)</f>
        <v>45826</v>
      </c>
      <c r="D63" s="22" t="s">
        <v>186</v>
      </c>
      <c r="E63" s="22" t="s">
        <v>214</v>
      </c>
      <c r="F63" s="22" t="s">
        <v>268</v>
      </c>
      <c r="G63" s="23">
        <v>445883.4</v>
      </c>
      <c r="H63" s="23">
        <v>445883.4</v>
      </c>
      <c r="I63" s="18">
        <f t="shared" si="1"/>
        <v>0</v>
      </c>
      <c r="J63" s="25">
        <v>45838</v>
      </c>
      <c r="K63" s="19" t="s">
        <v>11</v>
      </c>
    </row>
    <row r="64" spans="2:11" x14ac:dyDescent="0.3">
      <c r="B64" s="22" t="s">
        <v>144</v>
      </c>
      <c r="C64" s="27">
        <f>DATE(2025,6,18)</f>
        <v>45826</v>
      </c>
      <c r="D64" s="22" t="s">
        <v>187</v>
      </c>
      <c r="E64" s="22" t="s">
        <v>215</v>
      </c>
      <c r="F64" s="22" t="s">
        <v>89</v>
      </c>
      <c r="G64" s="23">
        <v>35754</v>
      </c>
      <c r="H64" s="23">
        <v>35754</v>
      </c>
      <c r="I64" s="18">
        <f t="shared" si="1"/>
        <v>0</v>
      </c>
      <c r="J64" s="25">
        <v>45838</v>
      </c>
      <c r="K64" s="19" t="s">
        <v>11</v>
      </c>
    </row>
    <row r="65" spans="2:11" x14ac:dyDescent="0.3">
      <c r="B65" s="22" t="s">
        <v>145</v>
      </c>
      <c r="C65" s="27">
        <f>DATE(2025,6,18)</f>
        <v>45826</v>
      </c>
      <c r="D65" s="22" t="s">
        <v>39</v>
      </c>
      <c r="E65" s="22" t="s">
        <v>47</v>
      </c>
      <c r="F65" s="22" t="s">
        <v>269</v>
      </c>
      <c r="G65" s="29">
        <v>58333.31</v>
      </c>
      <c r="H65" s="29">
        <v>58333.31</v>
      </c>
      <c r="I65" s="18">
        <f t="shared" si="1"/>
        <v>0</v>
      </c>
      <c r="J65" s="25">
        <v>45838</v>
      </c>
      <c r="K65" s="19" t="s">
        <v>11</v>
      </c>
    </row>
    <row r="66" spans="2:11" x14ac:dyDescent="0.3">
      <c r="B66" s="22" t="s">
        <v>146</v>
      </c>
      <c r="C66" s="27">
        <f>DATE(2025,6,23)</f>
        <v>45831</v>
      </c>
      <c r="D66" s="22" t="s">
        <v>26</v>
      </c>
      <c r="E66" s="22" t="s">
        <v>28</v>
      </c>
      <c r="F66" s="22" t="s">
        <v>270</v>
      </c>
      <c r="G66" s="23">
        <v>638032.03</v>
      </c>
      <c r="H66" s="23">
        <v>638032.03</v>
      </c>
      <c r="I66" s="18">
        <f t="shared" si="1"/>
        <v>0</v>
      </c>
      <c r="J66" s="25">
        <v>45838</v>
      </c>
      <c r="K66" s="19" t="s">
        <v>11</v>
      </c>
    </row>
    <row r="67" spans="2:11" x14ac:dyDescent="0.3">
      <c r="B67" s="22" t="s">
        <v>147</v>
      </c>
      <c r="C67" s="27">
        <f>DATE(2025,6,24)</f>
        <v>45832</v>
      </c>
      <c r="D67" s="22" t="s">
        <v>188</v>
      </c>
      <c r="E67" s="22" t="s">
        <v>216</v>
      </c>
      <c r="F67" s="22" t="s">
        <v>271</v>
      </c>
      <c r="G67" s="23">
        <v>141673.45000000001</v>
      </c>
      <c r="H67" s="23">
        <v>141673.45000000001</v>
      </c>
      <c r="I67" s="18">
        <f t="shared" si="1"/>
        <v>0</v>
      </c>
      <c r="J67" s="25">
        <v>45838</v>
      </c>
      <c r="K67" s="19" t="s">
        <v>11</v>
      </c>
    </row>
    <row r="68" spans="2:11" x14ac:dyDescent="0.3">
      <c r="B68" s="22" t="s">
        <v>148</v>
      </c>
      <c r="C68" s="27">
        <f t="shared" ref="C68:C75" si="6">DATE(2025,6,24)</f>
        <v>45832</v>
      </c>
      <c r="D68" s="22" t="s">
        <v>34</v>
      </c>
      <c r="E68" s="22" t="s">
        <v>35</v>
      </c>
      <c r="F68" s="22" t="s">
        <v>272</v>
      </c>
      <c r="G68" s="23">
        <v>1120</v>
      </c>
      <c r="H68" s="23">
        <v>1120</v>
      </c>
      <c r="I68" s="18">
        <f t="shared" si="1"/>
        <v>0</v>
      </c>
      <c r="J68" s="25">
        <v>45838</v>
      </c>
      <c r="K68" s="19" t="s">
        <v>11</v>
      </c>
    </row>
    <row r="69" spans="2:11" x14ac:dyDescent="0.3">
      <c r="B69" s="22" t="s">
        <v>149</v>
      </c>
      <c r="C69" s="27">
        <f t="shared" si="6"/>
        <v>45832</v>
      </c>
      <c r="D69" s="22" t="s">
        <v>13</v>
      </c>
      <c r="E69" s="22" t="s">
        <v>15</v>
      </c>
      <c r="F69" s="22" t="s">
        <v>273</v>
      </c>
      <c r="G69" s="23">
        <v>2226</v>
      </c>
      <c r="H69" s="23">
        <v>2226</v>
      </c>
      <c r="I69" s="18">
        <f t="shared" si="1"/>
        <v>0</v>
      </c>
      <c r="J69" s="25">
        <v>45838</v>
      </c>
      <c r="K69" s="19" t="s">
        <v>11</v>
      </c>
    </row>
    <row r="70" spans="2:11" x14ac:dyDescent="0.3">
      <c r="B70" s="22" t="s">
        <v>150</v>
      </c>
      <c r="C70" s="27">
        <f t="shared" si="6"/>
        <v>45832</v>
      </c>
      <c r="D70" s="22" t="s">
        <v>63</v>
      </c>
      <c r="E70" s="22" t="s">
        <v>72</v>
      </c>
      <c r="F70" s="22" t="s">
        <v>73</v>
      </c>
      <c r="G70" s="23">
        <v>936.21</v>
      </c>
      <c r="H70" s="23">
        <v>936.21</v>
      </c>
      <c r="I70" s="18">
        <f t="shared" si="1"/>
        <v>0</v>
      </c>
      <c r="J70" s="25">
        <v>45838</v>
      </c>
      <c r="K70" s="19" t="s">
        <v>11</v>
      </c>
    </row>
    <row r="71" spans="2:11" x14ac:dyDescent="0.3">
      <c r="B71" s="22" t="s">
        <v>151</v>
      </c>
      <c r="C71" s="27">
        <f t="shared" si="6"/>
        <v>45832</v>
      </c>
      <c r="D71" s="22" t="s">
        <v>63</v>
      </c>
      <c r="E71" s="22" t="s">
        <v>72</v>
      </c>
      <c r="F71" s="22" t="s">
        <v>73</v>
      </c>
      <c r="G71" s="23">
        <v>735.33</v>
      </c>
      <c r="H71" s="23">
        <v>735.33</v>
      </c>
      <c r="I71" s="18">
        <f t="shared" si="1"/>
        <v>0</v>
      </c>
      <c r="J71" s="25">
        <v>45838</v>
      </c>
      <c r="K71" s="19" t="s">
        <v>11</v>
      </c>
    </row>
    <row r="72" spans="2:11" x14ac:dyDescent="0.3">
      <c r="B72" s="22" t="s">
        <v>54</v>
      </c>
      <c r="C72" s="27">
        <f t="shared" si="6"/>
        <v>45832</v>
      </c>
      <c r="D72" s="22" t="s">
        <v>78</v>
      </c>
      <c r="E72" s="22" t="s">
        <v>83</v>
      </c>
      <c r="F72" s="22" t="s">
        <v>86</v>
      </c>
      <c r="G72" s="23">
        <v>59000</v>
      </c>
      <c r="H72" s="23">
        <v>59000</v>
      </c>
      <c r="I72" s="18">
        <f t="shared" si="1"/>
        <v>0</v>
      </c>
      <c r="J72" s="25">
        <v>45838</v>
      </c>
      <c r="K72" s="19" t="s">
        <v>11</v>
      </c>
    </row>
    <row r="73" spans="2:11" x14ac:dyDescent="0.3">
      <c r="B73" s="22" t="s">
        <v>152</v>
      </c>
      <c r="C73" s="27">
        <f t="shared" si="6"/>
        <v>45832</v>
      </c>
      <c r="D73" s="22" t="s">
        <v>62</v>
      </c>
      <c r="E73" s="22" t="s">
        <v>71</v>
      </c>
      <c r="F73" s="22" t="s">
        <v>88</v>
      </c>
      <c r="G73" s="23">
        <v>48881.5</v>
      </c>
      <c r="H73" s="23">
        <v>48881.5</v>
      </c>
      <c r="I73" s="18">
        <f t="shared" si="1"/>
        <v>0</v>
      </c>
      <c r="J73" s="25">
        <v>45838</v>
      </c>
      <c r="K73" s="19" t="s">
        <v>11</v>
      </c>
    </row>
    <row r="74" spans="2:11" x14ac:dyDescent="0.3">
      <c r="B74" s="22" t="s">
        <v>153</v>
      </c>
      <c r="C74" s="27">
        <f t="shared" si="6"/>
        <v>45832</v>
      </c>
      <c r="D74" s="22" t="s">
        <v>189</v>
      </c>
      <c r="E74" s="22" t="s">
        <v>217</v>
      </c>
      <c r="F74" s="22" t="s">
        <v>274</v>
      </c>
      <c r="G74" s="23">
        <v>523920</v>
      </c>
      <c r="H74" s="23">
        <v>523920</v>
      </c>
      <c r="I74" s="18">
        <f t="shared" si="1"/>
        <v>0</v>
      </c>
      <c r="J74" s="25">
        <v>45838</v>
      </c>
      <c r="K74" s="19" t="s">
        <v>11</v>
      </c>
    </row>
    <row r="75" spans="2:11" x14ac:dyDescent="0.3">
      <c r="B75" s="22" t="s">
        <v>154</v>
      </c>
      <c r="C75" s="27">
        <f t="shared" si="6"/>
        <v>45832</v>
      </c>
      <c r="D75" s="22" t="s">
        <v>190</v>
      </c>
      <c r="E75" s="22" t="s">
        <v>218</v>
      </c>
      <c r="F75" s="22" t="s">
        <v>275</v>
      </c>
      <c r="G75" s="23">
        <v>23364</v>
      </c>
      <c r="H75" s="23">
        <v>23364</v>
      </c>
      <c r="I75" s="18">
        <f t="shared" si="1"/>
        <v>0</v>
      </c>
      <c r="J75" s="25">
        <v>45838</v>
      </c>
      <c r="K75" s="19" t="s">
        <v>11</v>
      </c>
    </row>
    <row r="76" spans="2:11" x14ac:dyDescent="0.3">
      <c r="B76" s="22" t="s">
        <v>155</v>
      </c>
      <c r="C76" s="27">
        <f>DATE(2025,6,23)</f>
        <v>45831</v>
      </c>
      <c r="D76" s="22" t="s">
        <v>191</v>
      </c>
      <c r="E76" s="22" t="s">
        <v>219</v>
      </c>
      <c r="F76" s="22" t="s">
        <v>268</v>
      </c>
      <c r="G76" s="23">
        <v>246373.2</v>
      </c>
      <c r="H76" s="23">
        <v>246373.2</v>
      </c>
      <c r="I76" s="18">
        <f t="shared" si="1"/>
        <v>0</v>
      </c>
      <c r="J76" s="25">
        <v>45838</v>
      </c>
      <c r="K76" s="19" t="s">
        <v>11</v>
      </c>
    </row>
    <row r="77" spans="2:11" x14ac:dyDescent="0.3">
      <c r="B77" s="22" t="s">
        <v>75</v>
      </c>
      <c r="C77" s="27">
        <f>DATE(2025,6,23)</f>
        <v>45831</v>
      </c>
      <c r="D77" s="22" t="s">
        <v>58</v>
      </c>
      <c r="E77" s="22" t="s">
        <v>67</v>
      </c>
      <c r="F77" s="22" t="s">
        <v>276</v>
      </c>
      <c r="G77" s="23">
        <v>122500</v>
      </c>
      <c r="H77" s="23">
        <v>122500</v>
      </c>
      <c r="I77" s="18">
        <f t="shared" si="1"/>
        <v>0</v>
      </c>
      <c r="J77" s="25">
        <v>45838</v>
      </c>
      <c r="K77" s="19" t="s">
        <v>11</v>
      </c>
    </row>
    <row r="78" spans="2:11" x14ac:dyDescent="0.3">
      <c r="B78" s="22" t="s">
        <v>156</v>
      </c>
      <c r="C78" s="27">
        <f>DATE(2025,6,23)</f>
        <v>45831</v>
      </c>
      <c r="D78" s="22" t="s">
        <v>57</v>
      </c>
      <c r="E78" s="22" t="s">
        <v>66</v>
      </c>
      <c r="F78" s="22" t="s">
        <v>276</v>
      </c>
      <c r="G78" s="23">
        <v>122500</v>
      </c>
      <c r="H78" s="23">
        <v>122500</v>
      </c>
      <c r="I78" s="18">
        <f t="shared" si="1"/>
        <v>0</v>
      </c>
      <c r="J78" s="25">
        <v>45838</v>
      </c>
      <c r="K78" s="19" t="s">
        <v>11</v>
      </c>
    </row>
    <row r="79" spans="2:11" x14ac:dyDescent="0.3">
      <c r="B79" s="22" t="s">
        <v>157</v>
      </c>
      <c r="C79" s="27">
        <f>DATE(2025,6,23)</f>
        <v>45831</v>
      </c>
      <c r="D79" s="22" t="s">
        <v>43</v>
      </c>
      <c r="E79" s="22" t="s">
        <v>51</v>
      </c>
      <c r="F79" s="22" t="s">
        <v>276</v>
      </c>
      <c r="G79" s="23">
        <v>46250</v>
      </c>
      <c r="H79" s="23">
        <v>46250</v>
      </c>
      <c r="I79" s="18">
        <f t="shared" ref="I79:I90" si="7">+G79-H79</f>
        <v>0</v>
      </c>
      <c r="J79" s="25">
        <v>45838</v>
      </c>
      <c r="K79" s="19" t="s">
        <v>11</v>
      </c>
    </row>
    <row r="80" spans="2:11" x14ac:dyDescent="0.3">
      <c r="B80" s="22" t="s">
        <v>158</v>
      </c>
      <c r="C80" s="27">
        <f>DATE(2025,6,23)</f>
        <v>45831</v>
      </c>
      <c r="D80" s="22" t="s">
        <v>44</v>
      </c>
      <c r="E80" s="22" t="s">
        <v>52</v>
      </c>
      <c r="F80" s="22" t="s">
        <v>276</v>
      </c>
      <c r="G80" s="23">
        <v>104500</v>
      </c>
      <c r="H80" s="23">
        <v>104500</v>
      </c>
      <c r="I80" s="18">
        <f t="shared" si="7"/>
        <v>0</v>
      </c>
      <c r="J80" s="25">
        <v>45838</v>
      </c>
      <c r="K80" s="19" t="s">
        <v>11</v>
      </c>
    </row>
    <row r="81" spans="2:12" x14ac:dyDescent="0.3">
      <c r="B81" s="22" t="s">
        <v>159</v>
      </c>
      <c r="C81" s="27">
        <f>DATE(2025,6,25)</f>
        <v>45833</v>
      </c>
      <c r="D81" s="22" t="s">
        <v>192</v>
      </c>
      <c r="E81" s="22" t="s">
        <v>220</v>
      </c>
      <c r="F81" s="22" t="s">
        <v>277</v>
      </c>
      <c r="G81" s="23">
        <v>1090879.32</v>
      </c>
      <c r="H81" s="23">
        <v>1090879.32</v>
      </c>
      <c r="I81" s="18">
        <f t="shared" si="7"/>
        <v>0</v>
      </c>
      <c r="J81" s="25">
        <v>45838</v>
      </c>
      <c r="K81" s="19" t="s">
        <v>11</v>
      </c>
    </row>
    <row r="82" spans="2:12" x14ac:dyDescent="0.3">
      <c r="B82" s="22" t="s">
        <v>160</v>
      </c>
      <c r="C82" s="27">
        <f t="shared" ref="C82:C88" si="8">DATE(2025,6,24)</f>
        <v>45832</v>
      </c>
      <c r="D82" s="22" t="s">
        <v>25</v>
      </c>
      <c r="E82" s="22" t="s">
        <v>27</v>
      </c>
      <c r="F82" s="22" t="s">
        <v>276</v>
      </c>
      <c r="G82" s="23">
        <v>52000</v>
      </c>
      <c r="H82" s="23">
        <v>52000</v>
      </c>
      <c r="I82" s="18">
        <f t="shared" si="7"/>
        <v>0</v>
      </c>
      <c r="J82" s="25">
        <v>45838</v>
      </c>
      <c r="K82" s="19" t="s">
        <v>11</v>
      </c>
    </row>
    <row r="83" spans="2:12" x14ac:dyDescent="0.3">
      <c r="B83" s="22" t="s">
        <v>75</v>
      </c>
      <c r="C83" s="27">
        <f t="shared" si="8"/>
        <v>45832</v>
      </c>
      <c r="D83" s="22" t="s">
        <v>56</v>
      </c>
      <c r="E83" s="22" t="s">
        <v>65</v>
      </c>
      <c r="F83" s="22" t="s">
        <v>276</v>
      </c>
      <c r="G83" s="23">
        <v>72500</v>
      </c>
      <c r="H83" s="23">
        <v>72500</v>
      </c>
      <c r="I83" s="18">
        <f t="shared" si="7"/>
        <v>0</v>
      </c>
      <c r="J83" s="25">
        <v>45838</v>
      </c>
      <c r="K83" s="19" t="s">
        <v>11</v>
      </c>
    </row>
    <row r="84" spans="2:12" x14ac:dyDescent="0.3">
      <c r="B84" s="22" t="s">
        <v>161</v>
      </c>
      <c r="C84" s="27">
        <f t="shared" si="8"/>
        <v>45832</v>
      </c>
      <c r="D84" s="22" t="s">
        <v>59</v>
      </c>
      <c r="E84" s="22" t="s">
        <v>68</v>
      </c>
      <c r="F84" s="22" t="s">
        <v>276</v>
      </c>
      <c r="G84" s="23">
        <v>111250</v>
      </c>
      <c r="H84" s="23">
        <v>111250</v>
      </c>
      <c r="I84" s="18">
        <f t="shared" si="7"/>
        <v>0</v>
      </c>
      <c r="J84" s="25">
        <v>45838</v>
      </c>
      <c r="K84" s="19" t="s">
        <v>11</v>
      </c>
    </row>
    <row r="85" spans="2:12" x14ac:dyDescent="0.3">
      <c r="B85" s="22" t="s">
        <v>162</v>
      </c>
      <c r="C85" s="27">
        <f t="shared" si="8"/>
        <v>45832</v>
      </c>
      <c r="D85" s="22" t="s">
        <v>179</v>
      </c>
      <c r="E85" s="22" t="s">
        <v>207</v>
      </c>
      <c r="F85" s="22" t="s">
        <v>276</v>
      </c>
      <c r="G85" s="23">
        <v>192000</v>
      </c>
      <c r="H85" s="23">
        <v>192000</v>
      </c>
      <c r="I85" s="18">
        <f t="shared" si="7"/>
        <v>0</v>
      </c>
      <c r="J85" s="25">
        <v>45838</v>
      </c>
      <c r="K85" s="19" t="s">
        <v>11</v>
      </c>
    </row>
    <row r="86" spans="2:12" x14ac:dyDescent="0.3">
      <c r="B86" s="22" t="s">
        <v>163</v>
      </c>
      <c r="C86" s="27">
        <f t="shared" si="8"/>
        <v>45832</v>
      </c>
      <c r="D86" s="22" t="s">
        <v>193</v>
      </c>
      <c r="E86" s="22" t="s">
        <v>221</v>
      </c>
      <c r="F86" s="22" t="s">
        <v>278</v>
      </c>
      <c r="G86" s="23">
        <v>1800000</v>
      </c>
      <c r="H86" s="23">
        <v>1800000</v>
      </c>
      <c r="I86" s="18">
        <f t="shared" si="7"/>
        <v>0</v>
      </c>
      <c r="J86" s="25">
        <v>45838</v>
      </c>
      <c r="K86" s="19" t="s">
        <v>11</v>
      </c>
    </row>
    <row r="87" spans="2:12" x14ac:dyDescent="0.3">
      <c r="B87" s="22" t="s">
        <v>164</v>
      </c>
      <c r="C87" s="27">
        <f t="shared" si="8"/>
        <v>45832</v>
      </c>
      <c r="D87" s="22" t="s">
        <v>55</v>
      </c>
      <c r="E87" s="22" t="s">
        <v>64</v>
      </c>
      <c r="F87" s="22" t="s">
        <v>276</v>
      </c>
      <c r="G87" s="23">
        <v>46000</v>
      </c>
      <c r="H87" s="23">
        <v>46000</v>
      </c>
      <c r="I87" s="18">
        <f t="shared" si="7"/>
        <v>0</v>
      </c>
      <c r="J87" s="25">
        <v>45838</v>
      </c>
      <c r="K87" s="19" t="s">
        <v>11</v>
      </c>
    </row>
    <row r="88" spans="2:12" x14ac:dyDescent="0.3">
      <c r="B88" s="22" t="s">
        <v>165</v>
      </c>
      <c r="C88" s="27">
        <f t="shared" si="8"/>
        <v>45832</v>
      </c>
      <c r="D88" s="22" t="s">
        <v>194</v>
      </c>
      <c r="E88" s="22" t="s">
        <v>222</v>
      </c>
      <c r="F88" s="22" t="s">
        <v>279</v>
      </c>
      <c r="G88" s="23">
        <v>82600</v>
      </c>
      <c r="H88" s="23">
        <v>82600</v>
      </c>
      <c r="I88" s="18">
        <f t="shared" si="7"/>
        <v>0</v>
      </c>
      <c r="J88" s="25">
        <v>45838</v>
      </c>
      <c r="K88" s="19" t="s">
        <v>11</v>
      </c>
    </row>
    <row r="89" spans="2:12" x14ac:dyDescent="0.3">
      <c r="B89" s="22" t="s">
        <v>166</v>
      </c>
      <c r="C89" s="27">
        <f>DATE(2025,6,23)</f>
        <v>45831</v>
      </c>
      <c r="D89" s="22" t="s">
        <v>195</v>
      </c>
      <c r="E89" s="22" t="s">
        <v>223</v>
      </c>
      <c r="F89" s="22" t="s">
        <v>280</v>
      </c>
      <c r="G89" s="23">
        <v>44000</v>
      </c>
      <c r="H89" s="23">
        <v>44000</v>
      </c>
      <c r="I89" s="18">
        <f t="shared" si="7"/>
        <v>0</v>
      </c>
      <c r="J89" s="25">
        <v>45838</v>
      </c>
      <c r="K89" s="19" t="s">
        <v>11</v>
      </c>
    </row>
    <row r="90" spans="2:12" x14ac:dyDescent="0.3">
      <c r="B90" s="22" t="s">
        <v>167</v>
      </c>
      <c r="C90" s="27">
        <f>DATE(2025,6,23)</f>
        <v>45831</v>
      </c>
      <c r="D90" s="22" t="s">
        <v>195</v>
      </c>
      <c r="E90" s="22" t="s">
        <v>223</v>
      </c>
      <c r="F90" s="22" t="s">
        <v>281</v>
      </c>
      <c r="G90" s="23">
        <v>44000</v>
      </c>
      <c r="H90" s="23">
        <v>44000</v>
      </c>
      <c r="I90" s="18">
        <f t="shared" si="7"/>
        <v>0</v>
      </c>
      <c r="J90" s="25">
        <v>45838</v>
      </c>
      <c r="K90" s="19" t="s">
        <v>11</v>
      </c>
    </row>
    <row r="91" spans="2:12" x14ac:dyDescent="0.3">
      <c r="B91" s="37"/>
      <c r="C91" s="37"/>
      <c r="D91" s="37"/>
      <c r="E91" s="37"/>
      <c r="F91" s="16"/>
      <c r="G91" s="17">
        <f>SUM(G10:G90)</f>
        <v>11648335.630000001</v>
      </c>
      <c r="H91" s="17">
        <f>SUM(H10:H90)</f>
        <v>11648335.630000001</v>
      </c>
      <c r="I91" s="20">
        <f>-H100</f>
        <v>0</v>
      </c>
      <c r="J91" s="21"/>
      <c r="K91" s="21"/>
    </row>
    <row r="92" spans="2:12" x14ac:dyDescent="0.3">
      <c r="B92" s="7"/>
      <c r="C92" s="8"/>
      <c r="D92" s="8"/>
      <c r="E92" s="7"/>
      <c r="F92" s="7"/>
      <c r="G92" s="6"/>
    </row>
    <row r="93" spans="2:12" s="4" customFormat="1" x14ac:dyDescent="0.3">
      <c r="B93" s="9"/>
      <c r="C93" s="10"/>
      <c r="D93" s="10"/>
      <c r="E93" s="11"/>
      <c r="F93" s="12"/>
      <c r="G93" s="6"/>
      <c r="H93" s="1"/>
      <c r="L93" s="1"/>
    </row>
    <row r="94" spans="2:12" s="4" customFormat="1" x14ac:dyDescent="0.3">
      <c r="B94" s="9"/>
      <c r="C94" s="10"/>
      <c r="D94" s="10"/>
      <c r="E94" s="11"/>
      <c r="F94" s="12"/>
      <c r="G94" s="6"/>
      <c r="H94" s="1"/>
      <c r="L94" s="1"/>
    </row>
    <row r="95" spans="2:12" s="4" customFormat="1" x14ac:dyDescent="0.3">
      <c r="B95" s="38" t="s">
        <v>17</v>
      </c>
      <c r="C95" s="38"/>
      <c r="D95" s="38"/>
      <c r="E95" s="38"/>
      <c r="F95" s="32" t="s">
        <v>12</v>
      </c>
      <c r="G95" s="32"/>
      <c r="H95" s="32"/>
      <c r="I95" s="32"/>
      <c r="J95" s="32"/>
      <c r="K95" s="32"/>
      <c r="L95" s="1"/>
    </row>
    <row r="96" spans="2:12" s="4" customFormat="1" x14ac:dyDescent="0.3">
      <c r="B96" s="30" t="s">
        <v>29</v>
      </c>
      <c r="C96" s="31"/>
      <c r="D96" s="31"/>
      <c r="E96" s="31"/>
      <c r="F96" s="39" t="s">
        <v>289</v>
      </c>
      <c r="G96" s="33"/>
      <c r="H96" s="33"/>
      <c r="I96" s="33"/>
      <c r="J96" s="33"/>
      <c r="K96" s="33"/>
      <c r="L96" s="1"/>
    </row>
    <row r="102" spans="1:14" s="4" customFormat="1" x14ac:dyDescent="0.3">
      <c r="A102" s="1"/>
      <c r="B102" s="5"/>
      <c r="E102" s="5"/>
      <c r="F102" s="1"/>
      <c r="G102" s="1"/>
      <c r="H102" s="1"/>
      <c r="L102" s="1"/>
      <c r="M102" s="1"/>
      <c r="N102" s="1"/>
    </row>
    <row r="103" spans="1:14" s="4" customFormat="1" x14ac:dyDescent="0.3">
      <c r="A103" s="1"/>
      <c r="B103" s="5"/>
      <c r="E103" s="5"/>
      <c r="F103" s="1"/>
      <c r="G103" s="1"/>
      <c r="H103" s="1"/>
      <c r="L103" s="1"/>
      <c r="M103" s="1"/>
      <c r="N103" s="1"/>
    </row>
    <row r="104" spans="1:14" s="4" customFormat="1" x14ac:dyDescent="0.3">
      <c r="A104" s="1"/>
      <c r="B104" s="5"/>
      <c r="E104" s="5"/>
      <c r="F104" s="1"/>
      <c r="G104" s="1"/>
      <c r="H104" s="1"/>
      <c r="L104" s="1"/>
      <c r="M104" s="1"/>
      <c r="N104" s="1"/>
    </row>
    <row r="105" spans="1:14" s="4" customFormat="1" x14ac:dyDescent="0.3">
      <c r="A105" s="1"/>
      <c r="B105" s="5"/>
      <c r="E105" s="5"/>
      <c r="F105" s="1"/>
      <c r="G105" s="1"/>
      <c r="H105" s="1"/>
      <c r="L105" s="1"/>
      <c r="M105" s="1"/>
      <c r="N105" s="1"/>
    </row>
    <row r="106" spans="1:14" s="4" customFormat="1" x14ac:dyDescent="0.3">
      <c r="A106" s="1"/>
      <c r="B106" s="5"/>
      <c r="E106" s="5"/>
      <c r="F106" s="1"/>
      <c r="G106" s="1"/>
      <c r="H106" s="1"/>
      <c r="L106" s="1"/>
      <c r="M106" s="1"/>
      <c r="N106" s="1"/>
    </row>
    <row r="107" spans="1:14" s="4" customFormat="1" x14ac:dyDescent="0.3">
      <c r="A107" s="1"/>
      <c r="B107" s="5"/>
      <c r="E107" s="5"/>
      <c r="F107" s="1"/>
      <c r="G107" s="1"/>
      <c r="H107" s="1"/>
      <c r="L107" s="1"/>
      <c r="M107" s="1"/>
      <c r="N107" s="1"/>
    </row>
    <row r="108" spans="1:14" s="4" customFormat="1" x14ac:dyDescent="0.3">
      <c r="A108" s="1"/>
      <c r="B108" s="5"/>
      <c r="E108" s="5"/>
      <c r="F108" s="1"/>
      <c r="G108" s="1"/>
      <c r="H108" s="1"/>
      <c r="L108" s="1"/>
      <c r="M108" s="1"/>
      <c r="N108" s="1"/>
    </row>
    <row r="109" spans="1:14" s="4" customFormat="1" x14ac:dyDescent="0.3">
      <c r="A109" s="1"/>
      <c r="B109" s="5"/>
      <c r="E109" s="5"/>
      <c r="F109" s="1"/>
      <c r="G109" s="1"/>
      <c r="H109" s="1"/>
      <c r="L109" s="1"/>
      <c r="M109" s="1"/>
      <c r="N109" s="1"/>
    </row>
    <row r="110" spans="1:14" s="4" customFormat="1" x14ac:dyDescent="0.3">
      <c r="A110" s="1"/>
      <c r="B110" s="5"/>
      <c r="E110" s="5"/>
      <c r="F110" s="1"/>
      <c r="G110" s="1"/>
      <c r="H110" s="1"/>
      <c r="L110" s="1"/>
      <c r="M110" s="1"/>
      <c r="N110" s="1"/>
    </row>
    <row r="111" spans="1:14" s="4" customFormat="1" x14ac:dyDescent="0.3">
      <c r="A111" s="1"/>
      <c r="B111" s="5"/>
      <c r="E111" s="5"/>
      <c r="F111" s="1"/>
      <c r="G111" s="1"/>
      <c r="H111" s="1"/>
      <c r="L111" s="1"/>
      <c r="M111" s="1"/>
      <c r="N111" s="1"/>
    </row>
    <row r="112" spans="1:14" s="4" customFormat="1" x14ac:dyDescent="0.3">
      <c r="A112" s="1"/>
      <c r="B112" s="5"/>
      <c r="E112" s="5"/>
      <c r="F112" s="1"/>
      <c r="G112" s="1"/>
      <c r="H112" s="1"/>
      <c r="L112" s="1"/>
      <c r="M112" s="1"/>
      <c r="N112" s="1"/>
    </row>
    <row r="113" spans="1:14" s="4" customFormat="1" x14ac:dyDescent="0.3">
      <c r="A113" s="1"/>
      <c r="B113" s="5"/>
      <c r="E113" s="5"/>
      <c r="F113" s="1"/>
      <c r="G113" s="1"/>
      <c r="H113" s="1"/>
      <c r="L113" s="1"/>
      <c r="M113" s="1"/>
      <c r="N113" s="1"/>
    </row>
    <row r="114" spans="1:14" s="4" customFormat="1" x14ac:dyDescent="0.3">
      <c r="A114" s="1"/>
      <c r="B114" s="5"/>
      <c r="E114" s="5"/>
      <c r="F114" s="1"/>
      <c r="G114" s="1"/>
      <c r="H114" s="1"/>
      <c r="L114" s="1"/>
      <c r="M114" s="1"/>
      <c r="N114" s="1"/>
    </row>
    <row r="115" spans="1:14" s="4" customFormat="1" x14ac:dyDescent="0.3">
      <c r="A115" s="1"/>
      <c r="B115" s="5"/>
      <c r="E115" s="5"/>
      <c r="F115" s="1"/>
      <c r="G115" s="1"/>
      <c r="H115" s="1"/>
      <c r="L115" s="1"/>
      <c r="M115" s="1"/>
      <c r="N115" s="1"/>
    </row>
    <row r="116" spans="1:14" s="4" customFormat="1" x14ac:dyDescent="0.3">
      <c r="A116" s="1"/>
      <c r="B116" s="5"/>
      <c r="E116" s="5"/>
      <c r="F116" s="1"/>
      <c r="G116" s="1"/>
      <c r="H116" s="1"/>
      <c r="L116" s="1"/>
      <c r="M116" s="1"/>
      <c r="N116" s="1"/>
    </row>
    <row r="117" spans="1:14" s="4" customFormat="1" x14ac:dyDescent="0.3">
      <c r="A117" s="1"/>
      <c r="B117" s="5"/>
      <c r="E117" s="5"/>
      <c r="F117" s="1"/>
      <c r="G117" s="1"/>
      <c r="H117" s="1"/>
      <c r="L117" s="1"/>
      <c r="M117" s="1"/>
      <c r="N117" s="1"/>
    </row>
    <row r="118" spans="1:14" s="4" customFormat="1" x14ac:dyDescent="0.3">
      <c r="A118" s="1"/>
      <c r="B118" s="5"/>
      <c r="E118" s="5"/>
      <c r="F118" s="1"/>
      <c r="G118" s="1"/>
      <c r="H118" s="1"/>
      <c r="L118" s="1"/>
      <c r="M118" s="1"/>
      <c r="N118" s="1"/>
    </row>
    <row r="119" spans="1:14" s="4" customFormat="1" x14ac:dyDescent="0.3">
      <c r="A119" s="1"/>
      <c r="B119" s="5"/>
      <c r="E119" s="5"/>
      <c r="F119" s="1"/>
      <c r="G119" s="1"/>
      <c r="H119" s="1"/>
      <c r="L119" s="1"/>
      <c r="M119" s="1"/>
      <c r="N119" s="1"/>
    </row>
    <row r="120" spans="1:14" s="4" customFormat="1" x14ac:dyDescent="0.3">
      <c r="A120" s="1"/>
      <c r="B120" s="5"/>
      <c r="E120" s="5"/>
      <c r="F120" s="1"/>
      <c r="G120" s="1"/>
      <c r="H120" s="1"/>
      <c r="L120" s="1"/>
      <c r="M120" s="1"/>
      <c r="N120" s="1"/>
    </row>
    <row r="121" spans="1:14" s="4" customFormat="1" x14ac:dyDescent="0.3">
      <c r="A121" s="1"/>
      <c r="B121" s="5"/>
      <c r="E121" s="5"/>
      <c r="F121" s="1"/>
      <c r="G121" s="1"/>
      <c r="H121" s="1"/>
      <c r="L121" s="1"/>
      <c r="M121" s="1"/>
      <c r="N121" s="1"/>
    </row>
    <row r="122" spans="1:14" s="4" customFormat="1" x14ac:dyDescent="0.3">
      <c r="A122" s="1"/>
      <c r="B122" s="5"/>
      <c r="E122" s="5"/>
      <c r="F122" s="1"/>
      <c r="G122" s="1"/>
      <c r="H122" s="1"/>
      <c r="L122" s="1"/>
      <c r="M122" s="1"/>
      <c r="N122" s="1"/>
    </row>
    <row r="123" spans="1:14" s="4" customFormat="1" x14ac:dyDescent="0.3">
      <c r="A123" s="1"/>
      <c r="B123" s="5"/>
      <c r="E123" s="5"/>
      <c r="F123" s="1"/>
      <c r="G123" s="1"/>
      <c r="H123" s="1"/>
      <c r="L123" s="1"/>
      <c r="M123" s="1"/>
      <c r="N123" s="1"/>
    </row>
    <row r="124" spans="1:14" s="4" customFormat="1" x14ac:dyDescent="0.3">
      <c r="A124" s="1"/>
      <c r="B124" s="5"/>
      <c r="E124" s="5"/>
      <c r="F124" s="1"/>
      <c r="G124" s="1"/>
      <c r="H124" s="1"/>
      <c r="L124" s="1"/>
      <c r="M124" s="1"/>
      <c r="N124" s="1"/>
    </row>
    <row r="125" spans="1:14" s="4" customFormat="1" x14ac:dyDescent="0.3">
      <c r="A125" s="1"/>
      <c r="B125" s="5"/>
      <c r="E125" s="5"/>
      <c r="F125" s="1"/>
      <c r="G125" s="1"/>
      <c r="H125" s="1"/>
      <c r="L125" s="1"/>
      <c r="M125" s="1"/>
      <c r="N125" s="1"/>
    </row>
    <row r="126" spans="1:14" s="4" customFormat="1" x14ac:dyDescent="0.3">
      <c r="A126" s="1"/>
      <c r="B126" s="5"/>
      <c r="E126" s="5"/>
      <c r="F126" s="1"/>
      <c r="G126" s="1"/>
      <c r="H126" s="1"/>
      <c r="L126" s="1"/>
      <c r="M126" s="1"/>
      <c r="N126" s="1"/>
    </row>
    <row r="127" spans="1:14" s="4" customFormat="1" x14ac:dyDescent="0.3">
      <c r="A127" s="1"/>
      <c r="B127" s="5"/>
      <c r="E127" s="5"/>
      <c r="F127" s="1"/>
      <c r="G127" s="1"/>
      <c r="H127" s="1"/>
      <c r="L127" s="1"/>
      <c r="M127" s="1"/>
      <c r="N127" s="1"/>
    </row>
    <row r="128" spans="1:14" s="4" customFormat="1" x14ac:dyDescent="0.3">
      <c r="A128" s="1"/>
      <c r="B128" s="5"/>
      <c r="E128" s="5"/>
      <c r="F128" s="1"/>
      <c r="G128" s="1"/>
      <c r="H128" s="1"/>
      <c r="L128" s="1"/>
      <c r="M128" s="1"/>
      <c r="N128" s="1"/>
    </row>
    <row r="129" spans="1:14" s="4" customFormat="1" x14ac:dyDescent="0.3">
      <c r="A129" s="1"/>
      <c r="B129" s="5"/>
      <c r="E129" s="5"/>
      <c r="F129" s="1"/>
      <c r="G129" s="1"/>
      <c r="H129" s="1"/>
      <c r="L129" s="1"/>
      <c r="M129" s="1"/>
      <c r="N129" s="1"/>
    </row>
    <row r="130" spans="1:14" s="4" customFormat="1" x14ac:dyDescent="0.3">
      <c r="A130" s="1"/>
      <c r="B130" s="5"/>
      <c r="E130" s="5"/>
      <c r="F130" s="1"/>
      <c r="G130" s="1"/>
      <c r="H130" s="1"/>
      <c r="L130" s="1"/>
      <c r="M130" s="1"/>
      <c r="N130" s="1"/>
    </row>
    <row r="131" spans="1:14" s="4" customFormat="1" x14ac:dyDescent="0.3">
      <c r="A131" s="1"/>
      <c r="B131" s="5"/>
      <c r="E131" s="5"/>
      <c r="F131" s="1"/>
      <c r="G131" s="1"/>
      <c r="H131" s="1"/>
      <c r="L131" s="1"/>
      <c r="M131" s="1"/>
      <c r="N131" s="1"/>
    </row>
    <row r="132" spans="1:14" s="4" customFormat="1" x14ac:dyDescent="0.3">
      <c r="A132" s="1"/>
      <c r="B132" s="5"/>
      <c r="E132" s="5"/>
      <c r="F132" s="1"/>
      <c r="G132" s="1"/>
      <c r="H132" s="1"/>
      <c r="L132" s="1"/>
      <c r="M132" s="1"/>
      <c r="N132" s="1"/>
    </row>
    <row r="133" spans="1:14" s="4" customFormat="1" x14ac:dyDescent="0.3">
      <c r="A133" s="1"/>
      <c r="B133" s="5"/>
      <c r="E133" s="5"/>
      <c r="F133" s="1"/>
      <c r="G133" s="1"/>
      <c r="H133" s="1"/>
      <c r="L133" s="1"/>
      <c r="M133" s="1"/>
      <c r="N133" s="1"/>
    </row>
  </sheetData>
  <sortState xmlns:xlrd2="http://schemas.microsoft.com/office/spreadsheetml/2017/richdata2" ref="B11:K120">
    <sortCondition ref="C11:C120"/>
  </sortState>
  <mergeCells count="8">
    <mergeCell ref="B96:E96"/>
    <mergeCell ref="F95:K95"/>
    <mergeCell ref="F96:K96"/>
    <mergeCell ref="B6:K6"/>
    <mergeCell ref="B7:K7"/>
    <mergeCell ref="B8:K8"/>
    <mergeCell ref="B91:E91"/>
    <mergeCell ref="B95:E95"/>
  </mergeCells>
  <pageMargins left="0.56000000000000005" right="0" top="0.74803149606299213" bottom="0.43307086614173229" header="0.31496062992125984" footer="0.23622047244094491"/>
  <pageSetup scale="64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10C357D-97DF-49EE-A597-EE99D5642FA7}"/>
</file>

<file path=customXml/itemProps2.xml><?xml version="1.0" encoding="utf-8"?>
<ds:datastoreItem xmlns:ds="http://schemas.openxmlformats.org/officeDocument/2006/customXml" ds:itemID="{8EADA3DD-1BD1-4527-AEF7-7FEE616241E0}"/>
</file>

<file path=customXml/itemProps3.xml><?xml version="1.0" encoding="utf-8"?>
<ds:datastoreItem xmlns:ds="http://schemas.openxmlformats.org/officeDocument/2006/customXml" ds:itemID="{F0121994-AAD8-4329-855B-78D9E3484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2025</vt:lpstr>
      <vt:lpstr>'JUNIO 2025'!Área_de_impresión</vt:lpstr>
      <vt:lpstr>'JUNIO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2025-07-09T17:56:33Z</cp:lastPrinted>
  <dcterms:created xsi:type="dcterms:W3CDTF">2023-05-10T12:41:08Z</dcterms:created>
  <dcterms:modified xsi:type="dcterms:W3CDTF">2025-07-09T17:56:36Z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