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5/Enero/"/>
    </mc:Choice>
  </mc:AlternateContent>
  <xr:revisionPtr revIDLastSave="2" documentId="11_AA7DC0C0B82228BA3B69E2F64CB4E70CA1587659" xr6:coauthVersionLast="47" xr6:coauthVersionMax="47" xr10:uidLastSave="{E0788983-28DF-4DB8-AC9E-563CD5FBB0F6}"/>
  <bookViews>
    <workbookView xWindow="-108" yWindow="-108" windowWidth="23256" windowHeight="12456" xr2:uid="{00000000-000D-0000-FFFF-FFFF00000000}"/>
  </bookViews>
  <sheets>
    <sheet name="ENERO 2025" sheetId="1" r:id="rId1"/>
  </sheets>
  <definedNames>
    <definedName name="_xlnm._FilterDatabase" localSheetId="0" hidden="1">'ENERO 2025'!$A$10:$N$10</definedName>
    <definedName name="_xlnm.Print_Area" localSheetId="0">'ENERO 2025'!$B$1:$K$62</definedName>
    <definedName name="_xlnm.Print_Titles" localSheetId="0">'ENERO 2025'!$1:$10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I57" i="1" l="1"/>
  <c r="H57" i="1" l="1"/>
  <c r="G57" i="1"/>
  <c r="I30" i="1"/>
  <c r="I31" i="1"/>
  <c r="I32" i="1"/>
  <c r="I33" i="1"/>
  <c r="I34" i="1"/>
  <c r="I35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1" i="1" l="1"/>
  <c r="I12" i="1"/>
  <c r="I13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</calcChain>
</file>

<file path=xl/sharedStrings.xml><?xml version="1.0" encoding="utf-8"?>
<sst xmlns="http://schemas.openxmlformats.org/spreadsheetml/2006/main" count="247" uniqueCount="154">
  <si>
    <t>Consejo Nacional de Seguridad Social</t>
  </si>
  <si>
    <t>Valores en RD$</t>
  </si>
  <si>
    <t>FACTURA NCF</t>
  </si>
  <si>
    <t>FECHA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</si>
  <si>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</si>
  <si>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</si>
  <si>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</si>
  <si>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</si>
  <si>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</si>
  <si>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</si>
  <si>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</si>
  <si>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</si>
  <si>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Melissa Cabrera</t>
  </si>
  <si>
    <t>402006238</t>
  </si>
  <si>
    <t>101663741</t>
  </si>
  <si>
    <t>130432899</t>
  </si>
  <si>
    <t>CORAASAN</t>
  </si>
  <si>
    <t>EMPRESAS LAUREL SRL</t>
  </si>
  <si>
    <t>MR NETWORKING,S.R.L</t>
  </si>
  <si>
    <t>Juan Moquete</t>
  </si>
  <si>
    <t>EDESUR DOMINICANA,S.A</t>
  </si>
  <si>
    <t>101821248</t>
  </si>
  <si>
    <t>401007479</t>
  </si>
  <si>
    <t>AYUNTAMIENTO DEL DISTRITO NACIONAL</t>
  </si>
  <si>
    <t>RNC/CED.</t>
  </si>
  <si>
    <t>101157216</t>
  </si>
  <si>
    <t>APARTA HOTEL PLAZA NACO,SRL</t>
  </si>
  <si>
    <t>101821256</t>
  </si>
  <si>
    <t>101069912</t>
  </si>
  <si>
    <t>EDENORTE DOMINICANA, S.A</t>
  </si>
  <si>
    <t>MAPFRE BHD COMPAÑIA DE SEGUROS,S.A</t>
  </si>
  <si>
    <t>04701007827</t>
  </si>
  <si>
    <t>131388264</t>
  </si>
  <si>
    <t>FRANKLIN FRANCISCO MILIAN CAPELLAN</t>
  </si>
  <si>
    <t>INVERSIONES SIURANA,SRL</t>
  </si>
  <si>
    <t>Encargado Departamento de Contabilidad</t>
  </si>
  <si>
    <t>402002364</t>
  </si>
  <si>
    <t>401037272</t>
  </si>
  <si>
    <t>AYUNTAMIENTO MUNICIPIO DE SANTIAGO</t>
  </si>
  <si>
    <t>CAASD</t>
  </si>
  <si>
    <t>00101682698</t>
  </si>
  <si>
    <t>00200492171</t>
  </si>
  <si>
    <t>401007452</t>
  </si>
  <si>
    <t>DULCE MARGARITA SOTO FERNANDEZ</t>
  </si>
  <si>
    <t>VIOLETA LUNA</t>
  </si>
  <si>
    <t>INAPA</t>
  </si>
  <si>
    <t>B1500000216</t>
  </si>
  <si>
    <t>B1500000139</t>
  </si>
  <si>
    <t>00108260621</t>
  </si>
  <si>
    <t>02700022417</t>
  </si>
  <si>
    <t>00110504909</t>
  </si>
  <si>
    <t>01200077103</t>
  </si>
  <si>
    <t>01800092007</t>
  </si>
  <si>
    <t>04700000724</t>
  </si>
  <si>
    <t>00101920924</t>
  </si>
  <si>
    <t>00100029503</t>
  </si>
  <si>
    <t>03100663073</t>
  </si>
  <si>
    <t>04700024807</t>
  </si>
  <si>
    <t>416000089</t>
  </si>
  <si>
    <t>ADALGIZA OLIVIER RAVELO</t>
  </si>
  <si>
    <t>ANGEL MATEO GIL</t>
  </si>
  <si>
    <t>MAXIMA MENDEZ CASTILLO</t>
  </si>
  <si>
    <t>RITA ELENA OGANDO SANTOS</t>
  </si>
  <si>
    <t>LUZ CELESTE PEREZ LABOURT</t>
  </si>
  <si>
    <t>MARCEL ALEXIS JOSE BACO ERO</t>
  </si>
  <si>
    <t>YRIS ESTELA ALMANZAR BETANCES</t>
  </si>
  <si>
    <t>BRUNO EMIGDIO CALDERON TRONCOSO</t>
  </si>
  <si>
    <t>CARMEN ROSA PERALTA</t>
  </si>
  <si>
    <t>RAFAELINA M. CONCEPCION LANTIGUA</t>
  </si>
  <si>
    <t>AYUNTAMIENTO MUNICIPAL DE AZUA</t>
  </si>
  <si>
    <t>E450000063389</t>
  </si>
  <si>
    <t>E450000063035</t>
  </si>
  <si>
    <t>E450000063425</t>
  </si>
  <si>
    <t>E450000063050</t>
  </si>
  <si>
    <t>E450000064349</t>
  </si>
  <si>
    <t>E450000064377</t>
  </si>
  <si>
    <t>E450000000485</t>
  </si>
  <si>
    <t>E450000002120</t>
  </si>
  <si>
    <t>E450000002121</t>
  </si>
  <si>
    <t>E450000002122</t>
  </si>
  <si>
    <t>E450000002123</t>
  </si>
  <si>
    <t>E450000002124</t>
  </si>
  <si>
    <t>B1500000413</t>
  </si>
  <si>
    <t>B1500000075</t>
  </si>
  <si>
    <t>E450000001337</t>
  </si>
  <si>
    <t>B1500007015</t>
  </si>
  <si>
    <t>B1500000080</t>
  </si>
  <si>
    <t>B1500001178</t>
  </si>
  <si>
    <t>B1500036190</t>
  </si>
  <si>
    <t>B1500059495</t>
  </si>
  <si>
    <t>B1500059709</t>
  </si>
  <si>
    <t>E450000000072</t>
  </si>
  <si>
    <t>B1500001541</t>
  </si>
  <si>
    <t>B1500156431</t>
  </si>
  <si>
    <t>B1500156461</t>
  </si>
  <si>
    <t>E450000065940</t>
  </si>
  <si>
    <t>E450000065585</t>
  </si>
  <si>
    <t>E450000065976</t>
  </si>
  <si>
    <t>E450000065600</t>
  </si>
  <si>
    <t>E450000066914</t>
  </si>
  <si>
    <t>E450000066942</t>
  </si>
  <si>
    <t>E450000025884</t>
  </si>
  <si>
    <t>B1500000083</t>
  </si>
  <si>
    <t>B1500000155</t>
  </si>
  <si>
    <t>B1500000353</t>
  </si>
  <si>
    <t>B1500000170</t>
  </si>
  <si>
    <t>B1500000171</t>
  </si>
  <si>
    <t>B1500000302</t>
  </si>
  <si>
    <t>B1500000305</t>
  </si>
  <si>
    <t>B1500000217</t>
  </si>
  <si>
    <t>B1500000178</t>
  </si>
  <si>
    <t>B1500000328</t>
  </si>
  <si>
    <t>B1500000096</t>
  </si>
  <si>
    <t>B1500000427</t>
  </si>
  <si>
    <t>101001577</t>
  </si>
  <si>
    <t>101820217</t>
  </si>
  <si>
    <t>COMPAÑIA DOM.DE TELEFONOS,S.A</t>
  </si>
  <si>
    <t>EDEESTE</t>
  </si>
  <si>
    <t>SUMARIA CNSS,DIC/2024</t>
  </si>
  <si>
    <t>FLOTA EMPL.DIC/2024</t>
  </si>
  <si>
    <t>CENTRAL CGCNSS,DIC/2024</t>
  </si>
  <si>
    <t>INTERNET Y TEL.CGCNSS,DIC/24</t>
  </si>
  <si>
    <t>MODENS INTERN. CGCNSS,DIC/2024</t>
  </si>
  <si>
    <t>INRTENET GG,DIC/2024</t>
  </si>
  <si>
    <t>ALMACEN ARCHIVOS,09/11-09/12</t>
  </si>
  <si>
    <t>AREA COMUNES,04/11-03/12/2024</t>
  </si>
  <si>
    <t>OF.PISO 11,18/11-18/12/2024</t>
  </si>
  <si>
    <t>OFICNAS CNSS,04/11-03/12/2024</t>
  </si>
  <si>
    <t>OFICNAS CMN-O,04/11-03/12/2025</t>
  </si>
  <si>
    <t>OFICINA CMR-1,06/11-07/12/2024</t>
  </si>
  <si>
    <t>SERVICIO  INTERNET,ENE/2025</t>
  </si>
  <si>
    <t>ALQ.LOCAL OFICINA,ENE/2025</t>
  </si>
  <si>
    <t>AGUA Y ALCANT.CMR-I,DIC/2024</t>
  </si>
  <si>
    <t>RECOGIDA BASURA CMR-2,ENE/2025</t>
  </si>
  <si>
    <t>ALQ. LOCAL CMN-0,ENE/2025</t>
  </si>
  <si>
    <t>RECOGIDA BASURA CMR-I,ENE/2025</t>
  </si>
  <si>
    <t>AGUA Y ALCANT.CMR-II,DIC/2024</t>
  </si>
  <si>
    <t>RECOG.BASURA ALMAC.ENE/2025</t>
  </si>
  <si>
    <t>RECOG. BASURA CNSS,ENE/2025</t>
  </si>
  <si>
    <t>SEGURO VIDA EMPL.ENE/2025</t>
  </si>
  <si>
    <t>ALMUERZO EMPL.DIC/2024</t>
  </si>
  <si>
    <t>AGUA DE POZO, TORRE SS,ENE/25</t>
  </si>
  <si>
    <t>AGUA Y ALCANT.TORRE SS,ENE/25</t>
  </si>
  <si>
    <t>SUAMRIA CNSS,ENERO 2025</t>
  </si>
  <si>
    <t>FLOTA EMPL.CNSS, ENERO 2025</t>
  </si>
  <si>
    <t>CENTRAL CGCNSS, ENERO 2025</t>
  </si>
  <si>
    <t>INTERNET Y TEL.CGCNSS,ENE/2025</t>
  </si>
  <si>
    <t>INTERNET CGCNSS,ENERO 2025</t>
  </si>
  <si>
    <t>INTERNET CNSS,ENERO 2025</t>
  </si>
  <si>
    <t>CMR-II,05/12/2024 - 05/01/2025</t>
  </si>
  <si>
    <t>EVAL. DICTAMEN Y MOV. DIC-24</t>
  </si>
  <si>
    <t>ASIST. CTD-SRL DIC 2024</t>
  </si>
  <si>
    <t>Informe mensual de Pagos a suplidores al 31 de Enero 2025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</si>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</sst>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2"/>
    <xf numFmtId="0" fontId="3" fillId="0" borderId="0" xfId="2" applyFont="1"/>
    <xf numFmtId="0" fontId="1" fillId="0" borderId="0" xfId="2" applyAlignment="1">
      <alignment vertical="center"/>
    </xf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39" fontId="1" fillId="0" borderId="0" xfId="2" applyNumberFormat="1"/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1" fillId="0" borderId="0" xfId="2" applyAlignment="1">
      <alignment horizontal="left" vertical="center" indent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/>
    <xf numFmtId="0" fontId="2" fillId="2" borderId="2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right" vertical="center" wrapText="1"/>
    </xf>
    <xf numFmtId="0" fontId="2" fillId="2" borderId="2" xfId="2" applyFont="1" applyFill="1" applyBorder="1" applyAlignment="1">
      <alignment vertical="center"/>
    </xf>
    <xf numFmtId="39" fontId="2" fillId="2" borderId="2" xfId="2" applyNumberFormat="1" applyFont="1" applyFill="1" applyBorder="1"/>
    <xf numFmtId="43" fontId="0" fillId="0" borderId="2" xfId="1" applyFont="1" applyFill="1" applyBorder="1" applyAlignment="1">
      <alignment horizontal="center"/>
    </xf>
    <xf numFmtId="0" fontId="0" fillId="0" borderId="2" xfId="2" applyFont="1" applyBorder="1" applyAlignment="1">
      <alignment horizontal="center"/>
    </xf>
    <xf numFmtId="43" fontId="0" fillId="2" borderId="2" xfId="1" applyFont="1" applyFill="1" applyBorder="1" applyAlignment="1">
      <alignment horizontal="center"/>
    </xf>
    <xf numFmtId="0" fontId="0" fillId="2" borderId="2" xfId="2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14" fontId="0" fillId="0" borderId="2" xfId="2" applyNumberFormat="1" applyFont="1" applyBorder="1" applyAlignment="1">
      <alignment horizontal="center" vertical="center"/>
    </xf>
    <xf numFmtId="0" fontId="0" fillId="0" borderId="2" xfId="2" applyFont="1" applyBorder="1" applyAlignment="1">
      <alignment horizontal="center" vertical="center"/>
    </xf>
    <xf numFmtId="164" fontId="6" fillId="0" borderId="2" xfId="0" applyNumberFormat="1" applyFont="1" applyBorder="1" applyAlignment="1">
      <alignment vertical="center"/>
    </xf>
    <xf numFmtId="14" fontId="0" fillId="0" borderId="2" xfId="0" applyNumberFormat="1" applyBorder="1" applyAlignment="1">
      <alignment vertical="center"/>
    </xf>
    <xf numFmtId="0" fontId="0" fillId="0" borderId="0" xfId="2" applyFont="1" applyAlignment="1">
      <alignment horizontal="left"/>
    </xf>
    <xf numFmtId="0" fontId="1" fillId="0" borderId="0" xfId="2" applyAlignment="1">
      <alignment horizontal="left"/>
    </xf>
    <xf numFmtId="0" fontId="5" fillId="0" borderId="0" xfId="2" applyFont="1" applyAlignment="1">
      <alignment horizontal="right"/>
    </xf>
    <xf numFmtId="0" fontId="1" fillId="0" borderId="0" xfId="2" applyAlignment="1">
      <alignment horizontal="right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2" fillId="2" borderId="2" xfId="2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  <xf numFmtId="0" fontId="0" fillId="0" borderId="0" xfId="2" applyFont="1" applyAlignment="1">
      <alignment horizontal="right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3144952</xdr:colOff>
      <xdr:row>0</xdr:row>
      <xdr:rowOff>161925</xdr:rowOff>
    </xdr:from>
    <xdr:ext cx="1209675" cy="94399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027" y="161925"/>
          <a:ext cx="1209675" cy="9439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99"/>
  <sheetViews>
    <sheetView showGridLines="0" tabSelected="1" view="pageBreakPreview" zoomScaleNormal="112" zoomScaleSheetLayoutView="100" workbookViewId="0">
      <selection activeCell="F62" sqref="B1:K62"/>
    </sheetView>
  </sheetViews>
  <sheetFormatPr baseColWidth="10" defaultColWidth="11.44140625" defaultRowHeight="14.4" x14ac:dyDescent="0.3"/>
  <cols>
    <col min="1" max="1" width="3" style="1" customWidth="1"/>
    <col min="2" max="2" width="18.44140625" style="5" bestFit="1" customWidth="1"/>
    <col min="3" max="3" width="12.109375" style="4" customWidth="1"/>
    <col min="4" max="4" width="12.109375" style="4" bestFit="1" customWidth="1"/>
    <col min="5" max="5" width="51.6640625" style="5" customWidth="1"/>
    <col min="6" max="6" width="36" style="1" customWidth="1"/>
    <col min="7" max="8" width="13.44140625" style="1" bestFit="1" customWidth="1"/>
    <col min="9" max="9" width="10.88671875" style="4" customWidth="1"/>
    <col min="10" max="10" width="13.109375" style="4" customWidth="1"/>
    <col min="11" max="11" width="8.44140625" style="4" customWidth="1"/>
    <col min="12" max="12" width="12.6640625" style="1" bestFit="1" customWidth="1"/>
    <col min="13" max="16384" width="11.44140625" style="1"/>
  </cols>
  <sheetData>
    <row r="7" spans="2:12" ht="28.5" customHeight="1" x14ac:dyDescent="0.55000000000000004">
      <c r="B7" s="33" t="s">
        <v>0</v>
      </c>
      <c r="C7" s="33"/>
      <c r="D7" s="33"/>
      <c r="E7" s="33"/>
      <c r="F7" s="33"/>
      <c r="G7" s="33"/>
      <c r="H7" s="33"/>
      <c r="I7" s="33"/>
      <c r="J7" s="33"/>
      <c r="K7" s="33"/>
      <c r="L7" s="2"/>
    </row>
    <row r="8" spans="2:12" x14ac:dyDescent="0.3">
      <c r="B8" s="34" t="s">
        <v>152</v>
      </c>
      <c r="C8" s="34"/>
      <c r="D8" s="34"/>
      <c r="E8" s="34"/>
      <c r="F8" s="34"/>
      <c r="G8" s="34"/>
      <c r="H8" s="34"/>
      <c r="I8" s="34"/>
      <c r="J8" s="34"/>
      <c r="K8" s="34"/>
    </row>
    <row r="9" spans="2:12" x14ac:dyDescent="0.3">
      <c r="B9" s="35" t="s">
        <v>1</v>
      </c>
      <c r="C9" s="35"/>
      <c r="D9" s="35"/>
      <c r="E9" s="35"/>
      <c r="F9" s="35"/>
      <c r="G9" s="35"/>
      <c r="H9" s="35"/>
      <c r="I9" s="35"/>
      <c r="J9" s="35"/>
      <c r="K9" s="35"/>
    </row>
    <row r="10" spans="2:12" s="3" customFormat="1" ht="28.8" x14ac:dyDescent="0.3">
      <c r="B10" s="13" t="s">
        <v>2</v>
      </c>
      <c r="C10" s="14" t="s">
        <v>3</v>
      </c>
      <c r="D10" s="14" t="s">
        <v>24</v>
      </c>
      <c r="E10" s="13" t="s">
        <v>4</v>
      </c>
      <c r="F10" s="13" t="s">
        <v>5</v>
      </c>
      <c r="G10" s="15" t="s">
        <v>6</v>
      </c>
      <c r="H10" s="15" t="s">
        <v>7</v>
      </c>
      <c r="I10" s="14" t="s">
        <v>8</v>
      </c>
      <c r="J10" s="14" t="s">
        <v>9</v>
      </c>
      <c r="K10" s="14" t="s">
        <v>10</v>
      </c>
    </row>
    <row r="11" spans="2:12" x14ac:dyDescent="0.3">
      <c r="B11" s="22" t="s">
        <v>70</v>
      </c>
      <c r="C11" s="28">
        <f t="shared" ref="C11:C22" si="0">DATE(2025,1,15)</f>
        <v>45672</v>
      </c>
      <c r="D11" s="22" t="s">
        <v>114</v>
      </c>
      <c r="E11" s="22" t="s">
        <v>116</v>
      </c>
      <c r="F11" s="22" t="s">
        <v>118</v>
      </c>
      <c r="G11" s="23">
        <v>49972.55</v>
      </c>
      <c r="H11" s="23">
        <v>49972.55</v>
      </c>
      <c r="I11" s="24">
        <f>+G11-H11</f>
        <v>0</v>
      </c>
      <c r="J11" s="25">
        <v>45688</v>
      </c>
      <c r="K11" s="26" t="s">
        <v>11</v>
      </c>
    </row>
    <row r="12" spans="2:12" x14ac:dyDescent="0.3">
      <c r="B12" s="22" t="s">
        <v>71</v>
      </c>
      <c r="C12" s="28">
        <f t="shared" si="0"/>
        <v>45672</v>
      </c>
      <c r="D12" s="22" t="s">
        <v>114</v>
      </c>
      <c r="E12" s="22" t="s">
        <v>116</v>
      </c>
      <c r="F12" s="22" t="s">
        <v>119</v>
      </c>
      <c r="G12" s="23">
        <v>117803.84</v>
      </c>
      <c r="H12" s="23">
        <v>117803.84</v>
      </c>
      <c r="I12" s="18">
        <f>+G12-H12</f>
        <v>0</v>
      </c>
      <c r="J12" s="25">
        <v>45688</v>
      </c>
      <c r="K12" s="19" t="s">
        <v>11</v>
      </c>
    </row>
    <row r="13" spans="2:12" x14ac:dyDescent="0.3">
      <c r="B13" s="22" t="s">
        <v>72</v>
      </c>
      <c r="C13" s="28">
        <f t="shared" si="0"/>
        <v>45672</v>
      </c>
      <c r="D13" s="22" t="s">
        <v>114</v>
      </c>
      <c r="E13" s="22" t="s">
        <v>116</v>
      </c>
      <c r="F13" s="22" t="s">
        <v>120</v>
      </c>
      <c r="G13" s="23">
        <v>55566</v>
      </c>
      <c r="H13" s="23">
        <v>55566</v>
      </c>
      <c r="I13" s="18">
        <f t="shared" ref="I13:I56" si="1">+G13-H13</f>
        <v>0</v>
      </c>
      <c r="J13" s="25">
        <v>45688</v>
      </c>
      <c r="K13" s="19" t="s">
        <v>11</v>
      </c>
    </row>
    <row r="14" spans="2:12" x14ac:dyDescent="0.3">
      <c r="B14" s="22" t="s">
        <v>73</v>
      </c>
      <c r="C14" s="28">
        <f t="shared" si="0"/>
        <v>45672</v>
      </c>
      <c r="D14" s="22" t="s">
        <v>114</v>
      </c>
      <c r="E14" s="22" t="s">
        <v>116</v>
      </c>
      <c r="F14" s="22" t="s">
        <v>121</v>
      </c>
      <c r="G14" s="23">
        <v>23262.2</v>
      </c>
      <c r="H14" s="23">
        <v>23262.2</v>
      </c>
      <c r="I14" s="18">
        <f t="shared" si="1"/>
        <v>0</v>
      </c>
      <c r="J14" s="25">
        <v>45688</v>
      </c>
      <c r="K14" s="26" t="s">
        <v>11</v>
      </c>
    </row>
    <row r="15" spans="2:12" x14ac:dyDescent="0.3">
      <c r="B15" s="22" t="s">
        <v>74</v>
      </c>
      <c r="C15" s="28">
        <f t="shared" si="0"/>
        <v>45672</v>
      </c>
      <c r="D15" s="22" t="s">
        <v>114</v>
      </c>
      <c r="E15" s="22" t="s">
        <v>116</v>
      </c>
      <c r="F15" s="22" t="s">
        <v>122</v>
      </c>
      <c r="G15" s="23">
        <v>6129.5</v>
      </c>
      <c r="H15" s="23">
        <v>6129.5</v>
      </c>
      <c r="I15" s="18">
        <f t="shared" si="1"/>
        <v>0</v>
      </c>
      <c r="J15" s="25">
        <v>45688</v>
      </c>
      <c r="K15" s="19" t="s">
        <v>11</v>
      </c>
    </row>
    <row r="16" spans="2:12" x14ac:dyDescent="0.3">
      <c r="B16" s="22" t="s">
        <v>75</v>
      </c>
      <c r="C16" s="28">
        <f t="shared" si="0"/>
        <v>45672</v>
      </c>
      <c r="D16" s="22" t="s">
        <v>114</v>
      </c>
      <c r="E16" s="22" t="s">
        <v>116</v>
      </c>
      <c r="F16" s="22" t="s">
        <v>123</v>
      </c>
      <c r="G16" s="23">
        <v>3952</v>
      </c>
      <c r="H16" s="23">
        <v>3952</v>
      </c>
      <c r="I16" s="18">
        <f t="shared" si="1"/>
        <v>0</v>
      </c>
      <c r="J16" s="25">
        <v>45688</v>
      </c>
      <c r="K16" s="19" t="s">
        <v>11</v>
      </c>
    </row>
    <row r="17" spans="2:11" x14ac:dyDescent="0.3">
      <c r="B17" s="22" t="s">
        <v>76</v>
      </c>
      <c r="C17" s="28">
        <f t="shared" si="0"/>
        <v>45672</v>
      </c>
      <c r="D17" s="22" t="s">
        <v>115</v>
      </c>
      <c r="E17" s="22" t="s">
        <v>117</v>
      </c>
      <c r="F17" s="22" t="s">
        <v>124</v>
      </c>
      <c r="G17" s="23">
        <v>699.55</v>
      </c>
      <c r="H17" s="23">
        <v>699.55</v>
      </c>
      <c r="I17" s="18">
        <f t="shared" si="1"/>
        <v>0</v>
      </c>
      <c r="J17" s="25">
        <v>45688</v>
      </c>
      <c r="K17" s="26" t="s">
        <v>11</v>
      </c>
    </row>
    <row r="18" spans="2:11" x14ac:dyDescent="0.3">
      <c r="B18" s="22" t="s">
        <v>77</v>
      </c>
      <c r="C18" s="28">
        <f t="shared" si="0"/>
        <v>45672</v>
      </c>
      <c r="D18" s="22" t="s">
        <v>21</v>
      </c>
      <c r="E18" s="22" t="s">
        <v>20</v>
      </c>
      <c r="F18" s="22" t="s">
        <v>125</v>
      </c>
      <c r="G18" s="23">
        <v>274992.28000000003</v>
      </c>
      <c r="H18" s="23">
        <v>274992.28000000003</v>
      </c>
      <c r="I18" s="18">
        <f t="shared" si="1"/>
        <v>0</v>
      </c>
      <c r="J18" s="25">
        <v>45688</v>
      </c>
      <c r="K18" s="19" t="s">
        <v>11</v>
      </c>
    </row>
    <row r="19" spans="2:11" x14ac:dyDescent="0.3">
      <c r="B19" s="22" t="s">
        <v>78</v>
      </c>
      <c r="C19" s="28">
        <f t="shared" si="0"/>
        <v>45672</v>
      </c>
      <c r="D19" s="22" t="s">
        <v>21</v>
      </c>
      <c r="E19" s="22" t="s">
        <v>20</v>
      </c>
      <c r="F19" s="22" t="s">
        <v>126</v>
      </c>
      <c r="G19" s="23">
        <v>188625.96</v>
      </c>
      <c r="H19" s="23">
        <v>188625.96</v>
      </c>
      <c r="I19" s="18">
        <f t="shared" si="1"/>
        <v>0</v>
      </c>
      <c r="J19" s="25">
        <v>45688</v>
      </c>
      <c r="K19" s="19" t="s">
        <v>11</v>
      </c>
    </row>
    <row r="20" spans="2:11" x14ac:dyDescent="0.3">
      <c r="B20" s="22" t="s">
        <v>79</v>
      </c>
      <c r="C20" s="28">
        <f t="shared" si="0"/>
        <v>45672</v>
      </c>
      <c r="D20" s="22" t="s">
        <v>21</v>
      </c>
      <c r="E20" s="22" t="s">
        <v>20</v>
      </c>
      <c r="F20" s="22" t="s">
        <v>127</v>
      </c>
      <c r="G20" s="23">
        <v>160205.74</v>
      </c>
      <c r="H20" s="23">
        <v>160205.74</v>
      </c>
      <c r="I20" s="18">
        <f t="shared" si="1"/>
        <v>0</v>
      </c>
      <c r="J20" s="25">
        <v>45688</v>
      </c>
      <c r="K20" s="26" t="s">
        <v>11</v>
      </c>
    </row>
    <row r="21" spans="2:11" x14ac:dyDescent="0.3">
      <c r="B21" s="22" t="s">
        <v>80</v>
      </c>
      <c r="C21" s="28">
        <f t="shared" si="0"/>
        <v>45672</v>
      </c>
      <c r="D21" s="22" t="s">
        <v>21</v>
      </c>
      <c r="E21" s="22" t="s">
        <v>20</v>
      </c>
      <c r="F21" s="22" t="s">
        <v>128</v>
      </c>
      <c r="G21" s="23">
        <v>71089.070000000007</v>
      </c>
      <c r="H21" s="23">
        <v>71089.070000000007</v>
      </c>
      <c r="I21" s="18">
        <f t="shared" si="1"/>
        <v>0</v>
      </c>
      <c r="J21" s="25">
        <v>45688</v>
      </c>
      <c r="K21" s="19" t="s">
        <v>11</v>
      </c>
    </row>
    <row r="22" spans="2:11" x14ac:dyDescent="0.3">
      <c r="B22" s="22" t="s">
        <v>81</v>
      </c>
      <c r="C22" s="28">
        <f t="shared" si="0"/>
        <v>45672</v>
      </c>
      <c r="D22" s="22" t="s">
        <v>21</v>
      </c>
      <c r="E22" s="22" t="s">
        <v>20</v>
      </c>
      <c r="F22" s="22" t="s">
        <v>129</v>
      </c>
      <c r="G22" s="23">
        <v>9650.83</v>
      </c>
      <c r="H22" s="23">
        <v>9650.83</v>
      </c>
      <c r="I22" s="18">
        <f t="shared" si="1"/>
        <v>0</v>
      </c>
      <c r="J22" s="25">
        <v>45688</v>
      </c>
      <c r="K22" s="19" t="s">
        <v>11</v>
      </c>
    </row>
    <row r="23" spans="2:11" x14ac:dyDescent="0.3">
      <c r="B23" s="22" t="s">
        <v>82</v>
      </c>
      <c r="C23" s="28">
        <f t="shared" ref="C23:C31" si="2">DATE(2025,1,20)</f>
        <v>45677</v>
      </c>
      <c r="D23" s="22" t="s">
        <v>15</v>
      </c>
      <c r="E23" s="22" t="s">
        <v>18</v>
      </c>
      <c r="F23" s="22" t="s">
        <v>130</v>
      </c>
      <c r="G23" s="23">
        <v>258321.65</v>
      </c>
      <c r="H23" s="23">
        <v>258321.65</v>
      </c>
      <c r="I23" s="18">
        <f t="shared" si="1"/>
        <v>0</v>
      </c>
      <c r="J23" s="25">
        <v>45688</v>
      </c>
      <c r="K23" s="26" t="s">
        <v>11</v>
      </c>
    </row>
    <row r="24" spans="2:11" x14ac:dyDescent="0.3">
      <c r="B24" s="22" t="s">
        <v>83</v>
      </c>
      <c r="C24" s="28">
        <f t="shared" si="2"/>
        <v>45677</v>
      </c>
      <c r="D24" s="22" t="s">
        <v>25</v>
      </c>
      <c r="E24" s="22" t="s">
        <v>26</v>
      </c>
      <c r="F24" s="22" t="s">
        <v>131</v>
      </c>
      <c r="G24" s="23">
        <v>732955.16</v>
      </c>
      <c r="H24" s="27">
        <v>732955.16</v>
      </c>
      <c r="I24" s="18">
        <f t="shared" si="1"/>
        <v>0</v>
      </c>
      <c r="J24" s="25">
        <v>45688</v>
      </c>
      <c r="K24" s="19" t="s">
        <v>11</v>
      </c>
    </row>
    <row r="25" spans="2:11" x14ac:dyDescent="0.3">
      <c r="B25" s="22" t="s">
        <v>84</v>
      </c>
      <c r="C25" s="28">
        <f t="shared" si="2"/>
        <v>45677</v>
      </c>
      <c r="D25" s="22" t="s">
        <v>42</v>
      </c>
      <c r="E25" s="22" t="s">
        <v>45</v>
      </c>
      <c r="F25" s="22" t="s">
        <v>132</v>
      </c>
      <c r="G25" s="23">
        <v>810</v>
      </c>
      <c r="H25" s="27">
        <v>810</v>
      </c>
      <c r="I25" s="18">
        <f t="shared" si="1"/>
        <v>0</v>
      </c>
      <c r="J25" s="25">
        <v>45688</v>
      </c>
      <c r="K25" s="19" t="s">
        <v>11</v>
      </c>
    </row>
    <row r="26" spans="2:11" x14ac:dyDescent="0.3">
      <c r="B26" s="22" t="s">
        <v>85</v>
      </c>
      <c r="C26" s="28">
        <f t="shared" si="2"/>
        <v>45677</v>
      </c>
      <c r="D26" s="22" t="s">
        <v>36</v>
      </c>
      <c r="E26" s="22" t="s">
        <v>38</v>
      </c>
      <c r="F26" s="22" t="s">
        <v>133</v>
      </c>
      <c r="G26" s="23">
        <v>2500</v>
      </c>
      <c r="H26" s="27">
        <v>2500</v>
      </c>
      <c r="I26" s="18">
        <f t="shared" si="1"/>
        <v>0</v>
      </c>
      <c r="J26" s="25">
        <v>45688</v>
      </c>
      <c r="K26" s="26" t="s">
        <v>11</v>
      </c>
    </row>
    <row r="27" spans="2:11" x14ac:dyDescent="0.3">
      <c r="B27" s="22" t="s">
        <v>86</v>
      </c>
      <c r="C27" s="28">
        <f t="shared" si="2"/>
        <v>45677</v>
      </c>
      <c r="D27" s="22" t="s">
        <v>14</v>
      </c>
      <c r="E27" s="22" t="s">
        <v>17</v>
      </c>
      <c r="F27" s="22" t="s">
        <v>134</v>
      </c>
      <c r="G27" s="23">
        <v>328046.12</v>
      </c>
      <c r="H27" s="27">
        <v>328046.12</v>
      </c>
      <c r="I27" s="18">
        <f t="shared" si="1"/>
        <v>0</v>
      </c>
      <c r="J27" s="25">
        <v>45688</v>
      </c>
      <c r="K27" s="19" t="s">
        <v>11</v>
      </c>
    </row>
    <row r="28" spans="2:11" x14ac:dyDescent="0.3">
      <c r="B28" s="22" t="s">
        <v>87</v>
      </c>
      <c r="C28" s="28">
        <f t="shared" si="2"/>
        <v>45677</v>
      </c>
      <c r="D28" s="22" t="s">
        <v>58</v>
      </c>
      <c r="E28" s="22" t="s">
        <v>69</v>
      </c>
      <c r="F28" s="22" t="s">
        <v>135</v>
      </c>
      <c r="G28" s="23">
        <v>1120</v>
      </c>
      <c r="H28" s="27">
        <v>1120</v>
      </c>
      <c r="I28" s="18">
        <f t="shared" si="1"/>
        <v>0</v>
      </c>
      <c r="J28" s="25">
        <v>45688</v>
      </c>
      <c r="K28" s="19" t="s">
        <v>11</v>
      </c>
    </row>
    <row r="29" spans="2:11" x14ac:dyDescent="0.3">
      <c r="B29" s="22" t="s">
        <v>88</v>
      </c>
      <c r="C29" s="28">
        <f t="shared" si="2"/>
        <v>45677</v>
      </c>
      <c r="D29" s="22" t="s">
        <v>13</v>
      </c>
      <c r="E29" s="22" t="s">
        <v>16</v>
      </c>
      <c r="F29" s="22" t="s">
        <v>136</v>
      </c>
      <c r="G29" s="23">
        <v>8825</v>
      </c>
      <c r="H29" s="27">
        <v>8825</v>
      </c>
      <c r="I29" s="18">
        <f t="shared" si="1"/>
        <v>0</v>
      </c>
      <c r="J29" s="25">
        <v>45688</v>
      </c>
      <c r="K29" s="26" t="s">
        <v>11</v>
      </c>
    </row>
    <row r="30" spans="2:11" x14ac:dyDescent="0.3">
      <c r="B30" s="22" t="s">
        <v>89</v>
      </c>
      <c r="C30" s="28">
        <f t="shared" si="2"/>
        <v>45677</v>
      </c>
      <c r="D30" s="22" t="s">
        <v>22</v>
      </c>
      <c r="E30" s="22" t="s">
        <v>23</v>
      </c>
      <c r="F30" s="22" t="s">
        <v>137</v>
      </c>
      <c r="G30" s="23">
        <v>3045</v>
      </c>
      <c r="H30" s="27">
        <v>3045</v>
      </c>
      <c r="I30" s="18">
        <f t="shared" si="1"/>
        <v>0</v>
      </c>
      <c r="J30" s="25">
        <v>45688</v>
      </c>
      <c r="K30" s="19" t="s">
        <v>11</v>
      </c>
    </row>
    <row r="31" spans="2:11" x14ac:dyDescent="0.3">
      <c r="B31" s="22" t="s">
        <v>90</v>
      </c>
      <c r="C31" s="28">
        <f t="shared" si="2"/>
        <v>45677</v>
      </c>
      <c r="D31" s="22" t="s">
        <v>22</v>
      </c>
      <c r="E31" s="22" t="s">
        <v>23</v>
      </c>
      <c r="F31" s="22" t="s">
        <v>138</v>
      </c>
      <c r="G31" s="23">
        <v>6661</v>
      </c>
      <c r="H31" s="27">
        <v>6661</v>
      </c>
      <c r="I31" s="18">
        <f t="shared" si="1"/>
        <v>0</v>
      </c>
      <c r="J31" s="25">
        <v>45688</v>
      </c>
      <c r="K31" s="19" t="s">
        <v>11</v>
      </c>
    </row>
    <row r="32" spans="2:11" x14ac:dyDescent="0.3">
      <c r="B32" s="22" t="s">
        <v>91</v>
      </c>
      <c r="C32" s="28">
        <f>DATE(2025,1,27)</f>
        <v>45684</v>
      </c>
      <c r="D32" s="22" t="s">
        <v>28</v>
      </c>
      <c r="E32" s="22" t="s">
        <v>30</v>
      </c>
      <c r="F32" s="22" t="s">
        <v>139</v>
      </c>
      <c r="G32" s="23">
        <v>67024.850000000006</v>
      </c>
      <c r="H32" s="27">
        <v>67024.850000000006</v>
      </c>
      <c r="I32" s="18">
        <f t="shared" si="1"/>
        <v>0</v>
      </c>
      <c r="J32" s="25">
        <v>45688</v>
      </c>
      <c r="K32" s="26" t="s">
        <v>11</v>
      </c>
    </row>
    <row r="33" spans="2:11" x14ac:dyDescent="0.3">
      <c r="B33" s="22" t="s">
        <v>92</v>
      </c>
      <c r="C33" s="28">
        <f>DATE(2025,1,27)</f>
        <v>45684</v>
      </c>
      <c r="D33" s="22" t="s">
        <v>32</v>
      </c>
      <c r="E33" s="22" t="s">
        <v>34</v>
      </c>
      <c r="F33" s="22" t="s">
        <v>140</v>
      </c>
      <c r="G33" s="23">
        <v>486420.92</v>
      </c>
      <c r="H33" s="27">
        <v>486420.92</v>
      </c>
      <c r="I33" s="18">
        <f t="shared" si="1"/>
        <v>0</v>
      </c>
      <c r="J33" s="25">
        <v>45688</v>
      </c>
      <c r="K33" s="19" t="s">
        <v>11</v>
      </c>
    </row>
    <row r="34" spans="2:11" x14ac:dyDescent="0.3">
      <c r="B34" s="22" t="s">
        <v>93</v>
      </c>
      <c r="C34" s="28">
        <f>DATE(2025,1,29)</f>
        <v>45686</v>
      </c>
      <c r="D34" s="22" t="s">
        <v>37</v>
      </c>
      <c r="E34" s="22" t="s">
        <v>39</v>
      </c>
      <c r="F34" s="22" t="s">
        <v>141</v>
      </c>
      <c r="G34" s="23">
        <v>1000</v>
      </c>
      <c r="H34" s="27">
        <v>1000</v>
      </c>
      <c r="I34" s="18">
        <f t="shared" si="1"/>
        <v>0</v>
      </c>
      <c r="J34" s="25">
        <v>45688</v>
      </c>
      <c r="K34" s="19" t="s">
        <v>11</v>
      </c>
    </row>
    <row r="35" spans="2:11" x14ac:dyDescent="0.3">
      <c r="B35" s="22" t="s">
        <v>94</v>
      </c>
      <c r="C35" s="28">
        <f>DATE(2025,1,29)</f>
        <v>45686</v>
      </c>
      <c r="D35" s="22" t="s">
        <v>37</v>
      </c>
      <c r="E35" s="22" t="s">
        <v>39</v>
      </c>
      <c r="F35" s="22" t="s">
        <v>142</v>
      </c>
      <c r="G35" s="23">
        <v>6699</v>
      </c>
      <c r="H35" s="27">
        <v>6699</v>
      </c>
      <c r="I35" s="18">
        <f t="shared" si="1"/>
        <v>0</v>
      </c>
      <c r="J35" s="25">
        <v>45688</v>
      </c>
      <c r="K35" s="26" t="s">
        <v>11</v>
      </c>
    </row>
    <row r="36" spans="2:11" x14ac:dyDescent="0.3">
      <c r="B36" s="22" t="s">
        <v>95</v>
      </c>
      <c r="C36" s="28">
        <f t="shared" ref="C36:C56" si="3">DATE(2025,1,31)</f>
        <v>45688</v>
      </c>
      <c r="D36" s="22" t="s">
        <v>114</v>
      </c>
      <c r="E36" s="22" t="s">
        <v>116</v>
      </c>
      <c r="F36" s="22" t="s">
        <v>143</v>
      </c>
      <c r="G36" s="23">
        <v>44062.97</v>
      </c>
      <c r="H36" s="27">
        <v>44062.97</v>
      </c>
      <c r="I36" s="18">
        <f t="shared" si="1"/>
        <v>0</v>
      </c>
      <c r="J36" s="25">
        <v>45688</v>
      </c>
      <c r="K36" s="19" t="s">
        <v>11</v>
      </c>
    </row>
    <row r="37" spans="2:11" x14ac:dyDescent="0.3">
      <c r="B37" s="22" t="s">
        <v>96</v>
      </c>
      <c r="C37" s="28">
        <f t="shared" si="3"/>
        <v>45688</v>
      </c>
      <c r="D37" s="22" t="s">
        <v>114</v>
      </c>
      <c r="E37" s="22" t="s">
        <v>116</v>
      </c>
      <c r="F37" s="22" t="s">
        <v>144</v>
      </c>
      <c r="G37" s="23">
        <v>123945.68</v>
      </c>
      <c r="H37" s="27">
        <v>123945.68</v>
      </c>
      <c r="I37" s="18">
        <f t="shared" si="1"/>
        <v>0</v>
      </c>
      <c r="J37" s="25">
        <v>45688</v>
      </c>
      <c r="K37" s="19" t="s">
        <v>11</v>
      </c>
    </row>
    <row r="38" spans="2:11" x14ac:dyDescent="0.3">
      <c r="B38" s="22" t="s">
        <v>97</v>
      </c>
      <c r="C38" s="28">
        <f t="shared" si="3"/>
        <v>45688</v>
      </c>
      <c r="D38" s="22" t="s">
        <v>114</v>
      </c>
      <c r="E38" s="22" t="s">
        <v>116</v>
      </c>
      <c r="F38" s="22" t="s">
        <v>145</v>
      </c>
      <c r="G38" s="23">
        <v>55566</v>
      </c>
      <c r="H38" s="27">
        <v>55566</v>
      </c>
      <c r="I38" s="18">
        <f t="shared" si="1"/>
        <v>0</v>
      </c>
      <c r="J38" s="25">
        <v>45688</v>
      </c>
      <c r="K38" s="19" t="s">
        <v>11</v>
      </c>
    </row>
    <row r="39" spans="2:11" x14ac:dyDescent="0.3">
      <c r="B39" s="22" t="s">
        <v>98</v>
      </c>
      <c r="C39" s="28">
        <f t="shared" si="3"/>
        <v>45688</v>
      </c>
      <c r="D39" s="22" t="s">
        <v>114</v>
      </c>
      <c r="E39" s="22" t="s">
        <v>116</v>
      </c>
      <c r="F39" s="22" t="s">
        <v>146</v>
      </c>
      <c r="G39" s="23">
        <v>23262.2</v>
      </c>
      <c r="H39" s="27">
        <v>23262.2</v>
      </c>
      <c r="I39" s="18">
        <f t="shared" si="1"/>
        <v>0</v>
      </c>
      <c r="J39" s="25">
        <v>45688</v>
      </c>
      <c r="K39" s="19" t="s">
        <v>11</v>
      </c>
    </row>
    <row r="40" spans="2:11" x14ac:dyDescent="0.3">
      <c r="B40" s="22" t="s">
        <v>99</v>
      </c>
      <c r="C40" s="28">
        <f t="shared" si="3"/>
        <v>45688</v>
      </c>
      <c r="D40" s="22" t="s">
        <v>114</v>
      </c>
      <c r="E40" s="22" t="s">
        <v>116</v>
      </c>
      <c r="F40" s="22" t="s">
        <v>147</v>
      </c>
      <c r="G40" s="23">
        <v>6129.5</v>
      </c>
      <c r="H40" s="27">
        <v>6129.5</v>
      </c>
      <c r="I40" s="18">
        <f>+G40-H40</f>
        <v>0</v>
      </c>
      <c r="J40" s="25">
        <v>45688</v>
      </c>
      <c r="K40" s="19" t="s">
        <v>11</v>
      </c>
    </row>
    <row r="41" spans="2:11" x14ac:dyDescent="0.3">
      <c r="B41" s="22" t="s">
        <v>100</v>
      </c>
      <c r="C41" s="28">
        <f t="shared" si="3"/>
        <v>45688</v>
      </c>
      <c r="D41" s="22" t="s">
        <v>114</v>
      </c>
      <c r="E41" s="22" t="s">
        <v>116</v>
      </c>
      <c r="F41" s="22" t="s">
        <v>148</v>
      </c>
      <c r="G41" s="23">
        <v>3952</v>
      </c>
      <c r="H41" s="27">
        <v>3952</v>
      </c>
      <c r="I41" s="18">
        <f>+G41-H41</f>
        <v>0</v>
      </c>
      <c r="J41" s="25">
        <v>45688</v>
      </c>
      <c r="K41" s="19" t="s">
        <v>11</v>
      </c>
    </row>
    <row r="42" spans="2:11" x14ac:dyDescent="0.3">
      <c r="B42" s="22" t="s">
        <v>101</v>
      </c>
      <c r="C42" s="28">
        <f t="shared" si="3"/>
        <v>45688</v>
      </c>
      <c r="D42" s="22" t="s">
        <v>27</v>
      </c>
      <c r="E42" s="22" t="s">
        <v>29</v>
      </c>
      <c r="F42" s="22" t="s">
        <v>149</v>
      </c>
      <c r="G42" s="23">
        <v>4167.7</v>
      </c>
      <c r="H42" s="27">
        <v>4167.7</v>
      </c>
      <c r="I42" s="18">
        <f t="shared" si="1"/>
        <v>0</v>
      </c>
      <c r="J42" s="25">
        <v>45688</v>
      </c>
      <c r="K42" s="19" t="s">
        <v>11</v>
      </c>
    </row>
    <row r="43" spans="2:11" x14ac:dyDescent="0.3">
      <c r="B43" s="22" t="s">
        <v>47</v>
      </c>
      <c r="C43" s="28">
        <f t="shared" si="3"/>
        <v>45688</v>
      </c>
      <c r="D43" s="22" t="s">
        <v>48</v>
      </c>
      <c r="E43" s="22" t="s">
        <v>59</v>
      </c>
      <c r="F43" s="22" t="s">
        <v>150</v>
      </c>
      <c r="G43" s="23">
        <v>116250</v>
      </c>
      <c r="H43" s="23">
        <v>116250</v>
      </c>
      <c r="I43" s="18">
        <f t="shared" si="1"/>
        <v>0</v>
      </c>
      <c r="J43" s="25">
        <v>45688</v>
      </c>
      <c r="K43" s="19" t="s">
        <v>11</v>
      </c>
    </row>
    <row r="44" spans="2:11" x14ac:dyDescent="0.3">
      <c r="B44" s="22" t="s">
        <v>102</v>
      </c>
      <c r="C44" s="28">
        <f t="shared" si="3"/>
        <v>45688</v>
      </c>
      <c r="D44" s="22" t="s">
        <v>40</v>
      </c>
      <c r="E44" s="22" t="s">
        <v>43</v>
      </c>
      <c r="F44" s="22" t="s">
        <v>150</v>
      </c>
      <c r="G44" s="23">
        <v>253750</v>
      </c>
      <c r="H44" s="23">
        <v>253750</v>
      </c>
      <c r="I44" s="18">
        <f t="shared" si="1"/>
        <v>0</v>
      </c>
      <c r="J44" s="25">
        <v>45688</v>
      </c>
      <c r="K44" s="19" t="s">
        <v>11</v>
      </c>
    </row>
    <row r="45" spans="2:11" x14ac:dyDescent="0.3">
      <c r="B45" s="22" t="s">
        <v>103</v>
      </c>
      <c r="C45" s="28">
        <f t="shared" si="3"/>
        <v>45688</v>
      </c>
      <c r="D45" s="22" t="s">
        <v>50</v>
      </c>
      <c r="E45" s="22" t="s">
        <v>61</v>
      </c>
      <c r="F45" s="22" t="s">
        <v>150</v>
      </c>
      <c r="G45" s="23">
        <v>115000</v>
      </c>
      <c r="H45" s="23">
        <v>115000</v>
      </c>
      <c r="I45" s="18">
        <f t="shared" si="1"/>
        <v>0</v>
      </c>
      <c r="J45" s="25">
        <v>45688</v>
      </c>
      <c r="K45" s="19" t="s">
        <v>11</v>
      </c>
    </row>
    <row r="46" spans="2:11" x14ac:dyDescent="0.3">
      <c r="B46" s="22" t="s">
        <v>46</v>
      </c>
      <c r="C46" s="28">
        <f t="shared" si="3"/>
        <v>45688</v>
      </c>
      <c r="D46" s="22" t="s">
        <v>41</v>
      </c>
      <c r="E46" s="22" t="s">
        <v>44</v>
      </c>
      <c r="F46" s="22" t="s">
        <v>150</v>
      </c>
      <c r="G46" s="23">
        <v>115000</v>
      </c>
      <c r="H46" s="23">
        <v>115000</v>
      </c>
      <c r="I46" s="18">
        <f t="shared" si="1"/>
        <v>0</v>
      </c>
      <c r="J46" s="25">
        <v>45688</v>
      </c>
      <c r="K46" s="19" t="s">
        <v>11</v>
      </c>
    </row>
    <row r="47" spans="2:11" x14ac:dyDescent="0.3">
      <c r="B47" s="22" t="s">
        <v>104</v>
      </c>
      <c r="C47" s="28">
        <f t="shared" si="3"/>
        <v>45688</v>
      </c>
      <c r="D47" s="22" t="s">
        <v>49</v>
      </c>
      <c r="E47" s="22" t="s">
        <v>60</v>
      </c>
      <c r="F47" s="22" t="s">
        <v>150</v>
      </c>
      <c r="G47" s="23">
        <v>80250</v>
      </c>
      <c r="H47" s="23">
        <v>80250</v>
      </c>
      <c r="I47" s="18">
        <f>+G47-H47</f>
        <v>0</v>
      </c>
      <c r="J47" s="25">
        <v>45688</v>
      </c>
      <c r="K47" s="19" t="s">
        <v>11</v>
      </c>
    </row>
    <row r="48" spans="2:11" x14ac:dyDescent="0.3">
      <c r="B48" s="22" t="s">
        <v>105</v>
      </c>
      <c r="C48" s="28">
        <f t="shared" si="3"/>
        <v>45688</v>
      </c>
      <c r="D48" s="22" t="s">
        <v>55</v>
      </c>
      <c r="E48" s="22" t="s">
        <v>66</v>
      </c>
      <c r="F48" s="22" t="s">
        <v>150</v>
      </c>
      <c r="G48" s="23">
        <v>116250</v>
      </c>
      <c r="H48" s="23">
        <v>116250</v>
      </c>
      <c r="I48" s="18">
        <f>+G48-H48</f>
        <v>0</v>
      </c>
      <c r="J48" s="25">
        <v>45688</v>
      </c>
      <c r="K48" s="19" t="s">
        <v>11</v>
      </c>
    </row>
    <row r="49" spans="2:12" x14ac:dyDescent="0.3">
      <c r="B49" s="22" t="s">
        <v>106</v>
      </c>
      <c r="C49" s="28">
        <f t="shared" si="3"/>
        <v>45688</v>
      </c>
      <c r="D49" s="22" t="s">
        <v>55</v>
      </c>
      <c r="E49" s="22" t="s">
        <v>66</v>
      </c>
      <c r="F49" s="22" t="s">
        <v>151</v>
      </c>
      <c r="G49" s="23">
        <v>5000</v>
      </c>
      <c r="H49" s="23">
        <v>5000</v>
      </c>
      <c r="I49" s="18">
        <f t="shared" si="1"/>
        <v>0</v>
      </c>
      <c r="J49" s="25">
        <v>45688</v>
      </c>
      <c r="K49" s="19" t="s">
        <v>11</v>
      </c>
    </row>
    <row r="50" spans="2:12" x14ac:dyDescent="0.3">
      <c r="B50" s="22" t="s">
        <v>107</v>
      </c>
      <c r="C50" s="28">
        <f t="shared" si="3"/>
        <v>45688</v>
      </c>
      <c r="D50" s="22" t="s">
        <v>56</v>
      </c>
      <c r="E50" s="22" t="s">
        <v>67</v>
      </c>
      <c r="F50" s="22" t="s">
        <v>150</v>
      </c>
      <c r="G50" s="23">
        <v>188750</v>
      </c>
      <c r="H50" s="23">
        <v>188750</v>
      </c>
      <c r="I50" s="18">
        <f t="shared" si="1"/>
        <v>0</v>
      </c>
      <c r="J50" s="25">
        <v>45688</v>
      </c>
      <c r="K50" s="19" t="s">
        <v>11</v>
      </c>
    </row>
    <row r="51" spans="2:12" x14ac:dyDescent="0.3">
      <c r="B51" s="22" t="s">
        <v>108</v>
      </c>
      <c r="C51" s="28">
        <f t="shared" si="3"/>
        <v>45688</v>
      </c>
      <c r="D51" s="22" t="s">
        <v>31</v>
      </c>
      <c r="E51" s="22" t="s">
        <v>33</v>
      </c>
      <c r="F51" s="22" t="s">
        <v>150</v>
      </c>
      <c r="G51" s="23">
        <v>48500</v>
      </c>
      <c r="H51" s="23">
        <v>48500</v>
      </c>
      <c r="I51" s="18">
        <f t="shared" si="1"/>
        <v>0</v>
      </c>
      <c r="J51" s="25">
        <v>45688</v>
      </c>
      <c r="K51" s="19" t="s">
        <v>11</v>
      </c>
    </row>
    <row r="52" spans="2:12" x14ac:dyDescent="0.3">
      <c r="B52" s="22" t="s">
        <v>109</v>
      </c>
      <c r="C52" s="28">
        <f t="shared" si="3"/>
        <v>45688</v>
      </c>
      <c r="D52" s="22" t="s">
        <v>52</v>
      </c>
      <c r="E52" s="22" t="s">
        <v>63</v>
      </c>
      <c r="F52" s="22" t="s">
        <v>150</v>
      </c>
      <c r="G52" s="23">
        <v>50000</v>
      </c>
      <c r="H52" s="23">
        <v>50000</v>
      </c>
      <c r="I52" s="18">
        <f t="shared" si="1"/>
        <v>0</v>
      </c>
      <c r="J52" s="25">
        <v>45688</v>
      </c>
      <c r="K52" s="19" t="s">
        <v>11</v>
      </c>
    </row>
    <row r="53" spans="2:12" x14ac:dyDescent="0.3">
      <c r="B53" s="22" t="s">
        <v>110</v>
      </c>
      <c r="C53" s="28">
        <f t="shared" si="3"/>
        <v>45688</v>
      </c>
      <c r="D53" s="22" t="s">
        <v>53</v>
      </c>
      <c r="E53" s="22" t="s">
        <v>64</v>
      </c>
      <c r="F53" s="22" t="s">
        <v>150</v>
      </c>
      <c r="G53" s="23">
        <v>195000</v>
      </c>
      <c r="H53" s="23">
        <v>195000</v>
      </c>
      <c r="I53" s="18">
        <f t="shared" si="1"/>
        <v>0</v>
      </c>
      <c r="J53" s="25">
        <v>45688</v>
      </c>
      <c r="K53" s="19" t="s">
        <v>11</v>
      </c>
    </row>
    <row r="54" spans="2:12" x14ac:dyDescent="0.3">
      <c r="B54" s="22" t="s">
        <v>111</v>
      </c>
      <c r="C54" s="28">
        <f t="shared" si="3"/>
        <v>45688</v>
      </c>
      <c r="D54" s="22" t="s">
        <v>57</v>
      </c>
      <c r="E54" s="22" t="s">
        <v>68</v>
      </c>
      <c r="F54" s="22" t="s">
        <v>150</v>
      </c>
      <c r="G54" s="23">
        <v>48500</v>
      </c>
      <c r="H54" s="23">
        <v>48500</v>
      </c>
      <c r="I54" s="18">
        <f>+G54-H54</f>
        <v>0</v>
      </c>
      <c r="J54" s="25">
        <v>45688</v>
      </c>
      <c r="K54" s="19" t="s">
        <v>11</v>
      </c>
    </row>
    <row r="55" spans="2:12" x14ac:dyDescent="0.3">
      <c r="B55" s="22" t="s">
        <v>112</v>
      </c>
      <c r="C55" s="28">
        <f t="shared" si="3"/>
        <v>45688</v>
      </c>
      <c r="D55" s="22" t="s">
        <v>51</v>
      </c>
      <c r="E55" s="22" t="s">
        <v>62</v>
      </c>
      <c r="F55" s="22" t="s">
        <v>150</v>
      </c>
      <c r="G55" s="23">
        <v>32750</v>
      </c>
      <c r="H55" s="23">
        <v>32750</v>
      </c>
      <c r="I55" s="18">
        <f>+G55-H55</f>
        <v>0</v>
      </c>
      <c r="J55" s="25">
        <v>45688</v>
      </c>
      <c r="K55" s="19" t="s">
        <v>11</v>
      </c>
    </row>
    <row r="56" spans="2:12" x14ac:dyDescent="0.3">
      <c r="B56" s="22" t="s">
        <v>113</v>
      </c>
      <c r="C56" s="28">
        <f t="shared" si="3"/>
        <v>45688</v>
      </c>
      <c r="D56" s="22" t="s">
        <v>54</v>
      </c>
      <c r="E56" s="22" t="s">
        <v>65</v>
      </c>
      <c r="F56" s="22" t="s">
        <v>150</v>
      </c>
      <c r="G56" s="23">
        <v>50000</v>
      </c>
      <c r="H56" s="23">
        <v>50000</v>
      </c>
      <c r="I56" s="18">
        <f t="shared" si="1"/>
        <v>0</v>
      </c>
      <c r="J56" s="25">
        <v>45688</v>
      </c>
      <c r="K56" s="19" t="s">
        <v>11</v>
      </c>
    </row>
    <row r="57" spans="2:12" x14ac:dyDescent="0.3">
      <c r="B57" s="36"/>
      <c r="C57" s="36"/>
      <c r="D57" s="36"/>
      <c r="E57" s="36"/>
      <c r="F57" s="16"/>
      <c r="G57" s="17">
        <f>SUM(G11:G56)</f>
        <v>4541464.2700000014</v>
      </c>
      <c r="H57" s="17">
        <f>SUM(H11:H56)</f>
        <v>4541464.2700000014</v>
      </c>
      <c r="I57" s="20">
        <f>-H66</f>
        <v>0</v>
      </c>
      <c r="J57" s="21"/>
      <c r="K57" s="21"/>
    </row>
    <row r="58" spans="2:12" x14ac:dyDescent="0.3">
      <c r="B58" s="7"/>
      <c r="C58" s="8"/>
      <c r="D58" s="8"/>
      <c r="E58" s="7"/>
      <c r="F58" s="7"/>
      <c r="G58" s="6"/>
    </row>
    <row r="59" spans="2:12" s="4" customFormat="1" x14ac:dyDescent="0.3">
      <c r="B59" s="9"/>
      <c r="C59" s="10"/>
      <c r="D59" s="10"/>
      <c r="E59" s="11"/>
      <c r="F59" s="12"/>
      <c r="G59" s="6"/>
      <c r="H59" s="1"/>
      <c r="L59" s="1"/>
    </row>
    <row r="60" spans="2:12" s="4" customFormat="1" x14ac:dyDescent="0.3">
      <c r="B60" s="9"/>
      <c r="C60" s="10"/>
      <c r="D60" s="10"/>
      <c r="E60" s="11"/>
      <c r="F60" s="12"/>
      <c r="G60" s="6"/>
      <c r="H60" s="1"/>
      <c r="L60" s="1"/>
    </row>
    <row r="61" spans="2:12" s="4" customFormat="1" x14ac:dyDescent="0.3">
      <c r="B61" s="37" t="s">
        <v>19</v>
      </c>
      <c r="C61" s="37"/>
      <c r="D61" s="37"/>
      <c r="E61" s="37"/>
      <c r="F61" s="31" t="s">
        <v>12</v>
      </c>
      <c r="G61" s="31"/>
      <c r="H61" s="31"/>
      <c r="I61" s="31"/>
      <c r="J61" s="31"/>
      <c r="K61" s="31"/>
      <c r="L61" s="1"/>
    </row>
    <row r="62" spans="2:12" s="4" customFormat="1" x14ac:dyDescent="0.3">
      <c r="B62" s="29" t="s">
        <v>35</v>
      </c>
      <c r="C62" s="30"/>
      <c r="D62" s="30"/>
      <c r="E62" s="30"/>
      <c r="F62" s="38" t="s">
        <v>153</v>
      </c>
      <c r="G62" s="32"/>
      <c r="H62" s="32"/>
      <c r="I62" s="32"/>
      <c r="J62" s="32"/>
      <c r="K62" s="32"/>
      <c r="L62" s="1"/>
    </row>
    <row r="68" spans="1:14" s="4" customFormat="1" x14ac:dyDescent="0.3">
      <c r="A68" s="1"/>
      <c r="B68" s="5"/>
      <c r="E68" s="5"/>
      <c r="F68" s="1"/>
      <c r="G68" s="1"/>
      <c r="H68" s="1"/>
      <c r="L68" s="1"/>
      <c r="M68" s="1"/>
      <c r="N68" s="1"/>
    </row>
    <row r="69" spans="1:14" s="4" customFormat="1" x14ac:dyDescent="0.3">
      <c r="A69" s="1"/>
      <c r="B69" s="5"/>
      <c r="E69" s="5"/>
      <c r="F69" s="1"/>
      <c r="G69" s="1"/>
      <c r="H69" s="1"/>
      <c r="L69" s="1"/>
      <c r="M69" s="1"/>
      <c r="N69" s="1"/>
    </row>
    <row r="70" spans="1:14" s="4" customFormat="1" x14ac:dyDescent="0.3">
      <c r="A70" s="1"/>
      <c r="B70" s="5"/>
      <c r="E70" s="5"/>
      <c r="F70" s="1"/>
      <c r="G70" s="1"/>
      <c r="H70" s="1"/>
      <c r="L70" s="1"/>
      <c r="M70" s="1"/>
      <c r="N70" s="1"/>
    </row>
    <row r="71" spans="1:14" s="4" customFormat="1" x14ac:dyDescent="0.3">
      <c r="A71" s="1"/>
      <c r="B71" s="5"/>
      <c r="E71" s="5"/>
      <c r="F71" s="1"/>
      <c r="G71" s="1"/>
      <c r="H71" s="1"/>
      <c r="L71" s="1"/>
      <c r="M71" s="1"/>
      <c r="N71" s="1"/>
    </row>
    <row r="72" spans="1:14" s="4" customFormat="1" x14ac:dyDescent="0.3">
      <c r="A72" s="1"/>
      <c r="B72" s="5"/>
      <c r="E72" s="5"/>
      <c r="F72" s="1"/>
      <c r="G72" s="1"/>
      <c r="H72" s="1"/>
      <c r="L72" s="1"/>
      <c r="M72" s="1"/>
      <c r="N72" s="1"/>
    </row>
    <row r="73" spans="1:14" s="4" customFormat="1" x14ac:dyDescent="0.3">
      <c r="A73" s="1"/>
      <c r="B73" s="5"/>
      <c r="E73" s="5"/>
      <c r="F73" s="1"/>
      <c r="G73" s="1"/>
      <c r="H73" s="1"/>
      <c r="L73" s="1"/>
      <c r="M73" s="1"/>
      <c r="N73" s="1"/>
    </row>
    <row r="74" spans="1:14" s="4" customFormat="1" x14ac:dyDescent="0.3">
      <c r="A74" s="1"/>
      <c r="B74" s="5"/>
      <c r="E74" s="5"/>
      <c r="F74" s="1"/>
      <c r="G74" s="1"/>
      <c r="H74" s="1"/>
      <c r="L74" s="1"/>
      <c r="M74" s="1"/>
      <c r="N74" s="1"/>
    </row>
    <row r="75" spans="1:14" s="4" customFormat="1" x14ac:dyDescent="0.3">
      <c r="A75" s="1"/>
      <c r="B75" s="5"/>
      <c r="E75" s="5"/>
      <c r="F75" s="1"/>
      <c r="G75" s="1"/>
      <c r="H75" s="1"/>
      <c r="L75" s="1"/>
      <c r="M75" s="1"/>
      <c r="N75" s="1"/>
    </row>
    <row r="76" spans="1:14" s="4" customFormat="1" x14ac:dyDescent="0.3">
      <c r="A76" s="1"/>
      <c r="B76" s="5"/>
      <c r="E76" s="5"/>
      <c r="F76" s="1"/>
      <c r="G76" s="1"/>
      <c r="H76" s="1"/>
      <c r="L76" s="1"/>
      <c r="M76" s="1"/>
      <c r="N76" s="1"/>
    </row>
    <row r="77" spans="1:14" s="4" customFormat="1" x14ac:dyDescent="0.3">
      <c r="A77" s="1"/>
      <c r="B77" s="5"/>
      <c r="E77" s="5"/>
      <c r="F77" s="1"/>
      <c r="G77" s="1"/>
      <c r="H77" s="1"/>
      <c r="L77" s="1"/>
      <c r="M77" s="1"/>
      <c r="N77" s="1"/>
    </row>
    <row r="78" spans="1:14" s="4" customFormat="1" x14ac:dyDescent="0.3">
      <c r="A78" s="1"/>
      <c r="B78" s="5"/>
      <c r="E78" s="5"/>
      <c r="F78" s="1"/>
      <c r="G78" s="1"/>
      <c r="H78" s="1"/>
      <c r="L78" s="1"/>
      <c r="M78" s="1"/>
      <c r="N78" s="1"/>
    </row>
    <row r="79" spans="1:14" s="4" customFormat="1" x14ac:dyDescent="0.3">
      <c r="A79" s="1"/>
      <c r="B79" s="5"/>
      <c r="E79" s="5"/>
      <c r="F79" s="1"/>
      <c r="G79" s="1"/>
      <c r="H79" s="1"/>
      <c r="L79" s="1"/>
      <c r="M79" s="1"/>
      <c r="N79" s="1"/>
    </row>
    <row r="80" spans="1:14" s="4" customFormat="1" x14ac:dyDescent="0.3">
      <c r="A80" s="1"/>
      <c r="B80" s="5"/>
      <c r="E80" s="5"/>
      <c r="F80" s="1"/>
      <c r="G80" s="1"/>
      <c r="H80" s="1"/>
      <c r="L80" s="1"/>
      <c r="M80" s="1"/>
      <c r="N80" s="1"/>
    </row>
    <row r="81" spans="1:14" s="4" customFormat="1" x14ac:dyDescent="0.3">
      <c r="A81" s="1"/>
      <c r="B81" s="5"/>
      <c r="E81" s="5"/>
      <c r="F81" s="1"/>
      <c r="G81" s="1"/>
      <c r="H81" s="1"/>
      <c r="L81" s="1"/>
      <c r="M81" s="1"/>
      <c r="N81" s="1"/>
    </row>
    <row r="82" spans="1:14" s="4" customFormat="1" x14ac:dyDescent="0.3">
      <c r="A82" s="1"/>
      <c r="B82" s="5"/>
      <c r="E82" s="5"/>
      <c r="F82" s="1"/>
      <c r="G82" s="1"/>
      <c r="H82" s="1"/>
      <c r="L82" s="1"/>
      <c r="M82" s="1"/>
      <c r="N82" s="1"/>
    </row>
    <row r="83" spans="1:14" s="4" customFormat="1" x14ac:dyDescent="0.3">
      <c r="A83" s="1"/>
      <c r="B83" s="5"/>
      <c r="E83" s="5"/>
      <c r="F83" s="1"/>
      <c r="G83" s="1"/>
      <c r="H83" s="1"/>
      <c r="L83" s="1"/>
      <c r="M83" s="1"/>
      <c r="N83" s="1"/>
    </row>
    <row r="84" spans="1:14" s="4" customFormat="1" x14ac:dyDescent="0.3">
      <c r="A84" s="1"/>
      <c r="B84" s="5"/>
      <c r="E84" s="5"/>
      <c r="F84" s="1"/>
      <c r="G84" s="1"/>
      <c r="H84" s="1"/>
      <c r="L84" s="1"/>
      <c r="M84" s="1"/>
      <c r="N84" s="1"/>
    </row>
    <row r="85" spans="1:14" s="4" customFormat="1" x14ac:dyDescent="0.3">
      <c r="A85" s="1"/>
      <c r="B85" s="5"/>
      <c r="E85" s="5"/>
      <c r="F85" s="1"/>
      <c r="G85" s="1"/>
      <c r="H85" s="1"/>
      <c r="L85" s="1"/>
      <c r="M85" s="1"/>
      <c r="N85" s="1"/>
    </row>
    <row r="86" spans="1:14" s="4" customFormat="1" x14ac:dyDescent="0.3">
      <c r="A86" s="1"/>
      <c r="B86" s="5"/>
      <c r="E86" s="5"/>
      <c r="F86" s="1"/>
      <c r="G86" s="1"/>
      <c r="H86" s="1"/>
      <c r="L86" s="1"/>
      <c r="M86" s="1"/>
      <c r="N86" s="1"/>
    </row>
    <row r="87" spans="1:14" s="4" customFormat="1" x14ac:dyDescent="0.3">
      <c r="A87" s="1"/>
      <c r="B87" s="5"/>
      <c r="E87" s="5"/>
      <c r="F87" s="1"/>
      <c r="G87" s="1"/>
      <c r="H87" s="1"/>
      <c r="L87" s="1"/>
      <c r="M87" s="1"/>
      <c r="N87" s="1"/>
    </row>
    <row r="88" spans="1:14" s="4" customFormat="1" x14ac:dyDescent="0.3">
      <c r="A88" s="1"/>
      <c r="B88" s="5"/>
      <c r="E88" s="5"/>
      <c r="F88" s="1"/>
      <c r="G88" s="1"/>
      <c r="H88" s="1"/>
      <c r="L88" s="1"/>
      <c r="M88" s="1"/>
      <c r="N88" s="1"/>
    </row>
    <row r="89" spans="1:14" s="4" customFormat="1" x14ac:dyDescent="0.3">
      <c r="A89" s="1"/>
      <c r="B89" s="5"/>
      <c r="E89" s="5"/>
      <c r="F89" s="1"/>
      <c r="G89" s="1"/>
      <c r="H89" s="1"/>
      <c r="L89" s="1"/>
      <c r="M89" s="1"/>
      <c r="N89" s="1"/>
    </row>
    <row r="90" spans="1:14" s="4" customFormat="1" x14ac:dyDescent="0.3">
      <c r="A90" s="1"/>
      <c r="B90" s="5"/>
      <c r="E90" s="5"/>
      <c r="F90" s="1"/>
      <c r="G90" s="1"/>
      <c r="H90" s="1"/>
      <c r="L90" s="1"/>
      <c r="M90" s="1"/>
      <c r="N90" s="1"/>
    </row>
    <row r="91" spans="1:14" s="4" customFormat="1" x14ac:dyDescent="0.3">
      <c r="A91" s="1"/>
      <c r="B91" s="5"/>
      <c r="E91" s="5"/>
      <c r="F91" s="1"/>
      <c r="G91" s="1"/>
      <c r="H91" s="1"/>
      <c r="L91" s="1"/>
      <c r="M91" s="1"/>
      <c r="N91" s="1"/>
    </row>
    <row r="92" spans="1:14" s="4" customFormat="1" x14ac:dyDescent="0.3">
      <c r="A92" s="1"/>
      <c r="B92" s="5"/>
      <c r="E92" s="5"/>
      <c r="F92" s="1"/>
      <c r="G92" s="1"/>
      <c r="H92" s="1"/>
      <c r="L92" s="1"/>
      <c r="M92" s="1"/>
      <c r="N92" s="1"/>
    </row>
    <row r="93" spans="1:14" s="4" customFormat="1" x14ac:dyDescent="0.3">
      <c r="A93" s="1"/>
      <c r="B93" s="5"/>
      <c r="E93" s="5"/>
      <c r="F93" s="1"/>
      <c r="G93" s="1"/>
      <c r="H93" s="1"/>
      <c r="L93" s="1"/>
      <c r="M93" s="1"/>
      <c r="N93" s="1"/>
    </row>
    <row r="94" spans="1:14" s="4" customFormat="1" x14ac:dyDescent="0.3">
      <c r="A94" s="1"/>
      <c r="B94" s="5"/>
      <c r="E94" s="5"/>
      <c r="F94" s="1"/>
      <c r="G94" s="1"/>
      <c r="H94" s="1"/>
      <c r="L94" s="1"/>
      <c r="M94" s="1"/>
      <c r="N94" s="1"/>
    </row>
    <row r="95" spans="1:14" s="4" customFormat="1" x14ac:dyDescent="0.3">
      <c r="A95" s="1"/>
      <c r="B95" s="5"/>
      <c r="E95" s="5"/>
      <c r="F95" s="1"/>
      <c r="G95" s="1"/>
      <c r="H95" s="1"/>
      <c r="L95" s="1"/>
      <c r="M95" s="1"/>
      <c r="N95" s="1"/>
    </row>
    <row r="96" spans="1:14" s="4" customFormat="1" x14ac:dyDescent="0.3">
      <c r="A96" s="1"/>
      <c r="B96" s="5"/>
      <c r="E96" s="5"/>
      <c r="F96" s="1"/>
      <c r="G96" s="1"/>
      <c r="H96" s="1"/>
      <c r="L96" s="1"/>
      <c r="M96" s="1"/>
      <c r="N96" s="1"/>
    </row>
    <row r="97" spans="1:14" s="4" customFormat="1" x14ac:dyDescent="0.3">
      <c r="A97" s="1"/>
      <c r="B97" s="5"/>
      <c r="E97" s="5"/>
      <c r="F97" s="1"/>
      <c r="G97" s="1"/>
      <c r="H97" s="1"/>
      <c r="L97" s="1"/>
      <c r="M97" s="1"/>
      <c r="N97" s="1"/>
    </row>
    <row r="98" spans="1:14" s="4" customFormat="1" x14ac:dyDescent="0.3">
      <c r="A98" s="1"/>
      <c r="B98" s="5"/>
      <c r="E98" s="5"/>
      <c r="F98" s="1"/>
      <c r="G98" s="1"/>
      <c r="H98" s="1"/>
      <c r="L98" s="1"/>
      <c r="M98" s="1"/>
      <c r="N98" s="1"/>
    </row>
    <row r="99" spans="1:14" s="4" customFormat="1" x14ac:dyDescent="0.3">
      <c r="A99" s="1"/>
      <c r="B99" s="5"/>
      <c r="E99" s="5"/>
      <c r="F99" s="1"/>
      <c r="G99" s="1"/>
      <c r="H99" s="1"/>
      <c r="L99" s="1"/>
      <c r="M99" s="1"/>
      <c r="N99" s="1"/>
    </row>
  </sheetData>
  <sortState xmlns:xlrd2="http://schemas.microsoft.com/office/spreadsheetml/2017/richdata2" ref="B12:K121">
    <sortCondition ref="C12:C121"/>
  </sortState>
  <mergeCells count="8">
    <mergeCell ref="B62:E62"/>
    <mergeCell ref="F61:K61"/>
    <mergeCell ref="F62:K62"/>
    <mergeCell ref="B7:K7"/>
    <mergeCell ref="B8:K8"/>
    <mergeCell ref="B9:K9"/>
    <mergeCell ref="B57:E57"/>
    <mergeCell ref="B61:E61"/>
  </mergeCells>
  <pageMargins left="0.56000000000000005" right="0" top="0.74803149606299213" bottom="0.43307086614173229" header="0.31496062992125984" footer="0.23622047244094491"/>
  <pageSetup scale="69" fitToHeight="0" orientation="landscape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818f4203a980863ce8737de2f13b86a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ab488c183850f136b4e4b02921e0439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DC96D258-96F2-4F07-95D1-5C4BBD00B0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4D7D3-0A8B-4929-A663-5B79B9CE1DB0}"/>
</file>

<file path=customXml/itemProps3.xml><?xml version="1.0" encoding="utf-8"?>
<ds:datastoreItem xmlns:ds="http://schemas.openxmlformats.org/officeDocument/2006/customXml" ds:itemID="{0FCB7BB0-BA55-4985-B51B-AB3A2AED99FC}">
  <ds:schemaRefs>
    <ds:schemaRef ds:uri="http://schemas.microsoft.com/office/2006/metadata/properties"/>
    <ds:schemaRef ds:uri="http://schemas.microsoft.com/office/infopath/2007/PartnerControls"/>
    <ds:schemaRef ds:uri="da0356f3-83b3-42db-a4ea-d0e11b8bbdec"/>
    <ds:schemaRef ds:uri="8dedfef6-c5ba-4a3e-af87-6a55fe9447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2025</vt:lpstr>
      <vt:lpstr>'ENERO 2025'!Área_de_impresión</vt:lpstr>
      <vt:lpstr>'ENERO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Melissa Cabrera</cp:lastModifiedBy>
  <cp:lastPrinted>2025-02-11T17:39:04Z</cp:lastPrinted>
  <dcterms:created xsi:type="dcterms:W3CDTF">2023-05-10T12:41:08Z</dcterms:created>
  <dcterms:modified xsi:type="dcterms:W3CDTF">2025-02-11T17:39:08Z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