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Julio/"/>
    </mc:Choice>
  </mc:AlternateContent>
  <xr:revisionPtr revIDLastSave="3" documentId="11_AA9D5D0230E7E6AA68DD307F5328BFDE7D0922F7" xr6:coauthVersionLast="47" xr6:coauthVersionMax="47" xr10:uidLastSave="{F5CCD539-4182-4D66-8D47-132DB22BBFC1}"/>
  <bookViews>
    <workbookView xWindow="28680" yWindow="-120" windowWidth="29040" windowHeight="15720" xr2:uid="{00000000-000D-0000-FFFF-FFFF00000000}"/>
  </bookViews>
  <sheets>
    <sheet name="JULIO 2025" sheetId="1" r:id="rId1"/>
  </sheets>
  <definedNames>
    <definedName name="_xlnm._FilterDatabase" localSheetId="0" hidden="1">'JULIO 2025'!$A$10:$N$10</definedName>
    <definedName name="_xlnm.Print_Area" localSheetId="0">'JULIO 2025'!$B$1:$K$136</definedName>
    <definedName name="_xlnm.Print_Titles" localSheetId="0">'JULIO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G131" i="1" l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131" i="1" l="1"/>
  <c r="H131" i="1" l="1"/>
  <c r="I30" i="1"/>
  <c r="I31" i="1"/>
  <c r="I3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</calcChain>
</file>

<file path=xl/sharedStrings.xml><?xml version="1.0" encoding="utf-8"?>
<sst xmlns="http://schemas.openxmlformats.org/spreadsheetml/2006/main" count="610" uniqueCount="370">
  <si>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</si>
  <si>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</si>
  <si>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</si>
  <si>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</si>
  <si>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</si>
  <si>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</si>
  <si>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</si>
  <si>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</si>
  <si>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</si>
  <si>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</si>
  <si>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</si>
  <si>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</si>
  <si>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</si>
  <si>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</si>
  <si>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130432899</t>
  </si>
  <si>
    <t>CORAASAN</t>
  </si>
  <si>
    <t>MR NETWORKING,S.R.L</t>
  </si>
  <si>
    <t>Juan Moquete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</si>
  <si>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</si>
  <si>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</si>
  <si>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</si>
  <si>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</si>
  <si>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</si>
  <si>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</si>
  <si>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</si>
  <si>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</si>
  <si>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</si>
  <si>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</si>
  <si>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</si>
  <si>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</si>
  <si>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</si>
  <si>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AYUNTAMIENTO MUNICIPIO DE SANTIAGO</t>
  </si>
  <si>
    <t>401007452</t>
  </si>
  <si>
    <t>INAPA</t>
  </si>
  <si>
    <t>101001577</t>
  </si>
  <si>
    <t>COMPAÑIA DOM.DE TELEFONOS,S.A</t>
  </si>
  <si>
    <t>130395209</t>
  </si>
  <si>
    <t>131252451</t>
  </si>
  <si>
    <t>04800495279</t>
  </si>
  <si>
    <t>430096326</t>
  </si>
  <si>
    <t>131848087</t>
  </si>
  <si>
    <t>00101142743</t>
  </si>
  <si>
    <t>01000067890</t>
  </si>
  <si>
    <t>TRASERMUL  C POR A</t>
  </si>
  <si>
    <t>URBANVOLT SOLUTION SRL</t>
  </si>
  <si>
    <t>YGNACIO HERNANDEZ HICIANO</t>
  </si>
  <si>
    <t>FENATRAZONAS</t>
  </si>
  <si>
    <t>GRUPO RETMOX, SRL</t>
  </si>
  <si>
    <t>JOSE PAUL RODRIGUEZ MANCEBO</t>
  </si>
  <si>
    <t>RAQUEL M. BARRANCO VENTURA</t>
  </si>
  <si>
    <t>04700024807</t>
  </si>
  <si>
    <t>00200492171</t>
  </si>
  <si>
    <t>00101682698</t>
  </si>
  <si>
    <t>00101855021</t>
  </si>
  <si>
    <t>00105716955</t>
  </si>
  <si>
    <t>101872952</t>
  </si>
  <si>
    <t>130582548</t>
  </si>
  <si>
    <t>101019921</t>
  </si>
  <si>
    <t>RAFAELINA M. CONCEPCION LANTIGUA</t>
  </si>
  <si>
    <t>VIOLETA LUNA</t>
  </si>
  <si>
    <t>DULCE MARGARITA SOTO FERNANDEZ</t>
  </si>
  <si>
    <t>FABIO REYES GARCIA</t>
  </si>
  <si>
    <t>YOCASTA FERNANDEZ JAVIER</t>
  </si>
  <si>
    <t>JOAQUIN ROMERO COMERCIAL,S.R.L</t>
  </si>
  <si>
    <t>OROX INVERSIONES,SRL</t>
  </si>
  <si>
    <t>CENTRO CUESTA NACIONAL,SAS</t>
  </si>
  <si>
    <t>132918983</t>
  </si>
  <si>
    <t>132606396</t>
  </si>
  <si>
    <t>DOMPAD MEDIASTRATEGY SRL</t>
  </si>
  <si>
    <t>RUF INGENIERIA DE MANTENIMIENTO TOTAL SRL</t>
  </si>
  <si>
    <t>SERV. DE CATERING</t>
  </si>
  <si>
    <t>COMPRA DE ALIMENTOS</t>
  </si>
  <si>
    <t>B1500000053</t>
  </si>
  <si>
    <t>B1500000223</t>
  </si>
  <si>
    <t>B1500000007</t>
  </si>
  <si>
    <t>B1500000450</t>
  </si>
  <si>
    <t>03100325053</t>
  </si>
  <si>
    <t>101162058</t>
  </si>
  <si>
    <t>131399096</t>
  </si>
  <si>
    <t>130592659</t>
  </si>
  <si>
    <t>00107959207</t>
  </si>
  <si>
    <t>132260813</t>
  </si>
  <si>
    <t>05600605306</t>
  </si>
  <si>
    <t>101663741</t>
  </si>
  <si>
    <t>00101910370</t>
  </si>
  <si>
    <t>133277298</t>
  </si>
  <si>
    <t>132277368</t>
  </si>
  <si>
    <t>131161162</t>
  </si>
  <si>
    <t>131804748</t>
  </si>
  <si>
    <t>01000115442</t>
  </si>
  <si>
    <t>ALEJANDRA DEL CARMEN ANIDO HERRERA</t>
  </si>
  <si>
    <t>LOGOMARCA, S.A</t>
  </si>
  <si>
    <t>SERLINE INVESTMENTS,SRL</t>
  </si>
  <si>
    <t>MATILDE EMILIA CRUZ PIMENTEL</t>
  </si>
  <si>
    <t>SRI DOMINICANA,SRL</t>
  </si>
  <si>
    <t>JOSE J. FERNANDEZ DELGADO</t>
  </si>
  <si>
    <t>EMPRESAS LAUREL SRL</t>
  </si>
  <si>
    <t>SANDRA M.LEROUX PICHARDO</t>
  </si>
  <si>
    <t>STG DEPORTES Y COMUNICACIONES,SRL</t>
  </si>
  <si>
    <t>CAPAM DOMINICANA SRL</t>
  </si>
  <si>
    <t>GRUPO TIMOTEO,SRL</t>
  </si>
  <si>
    <t>INKCORP DOMINICANA,SRL</t>
  </si>
  <si>
    <t>YNERSA ALTAGRACIA ESCAÑO JIMENEZ</t>
  </si>
  <si>
    <t>SEGURO DE VIDA EMPL.JUL/2025</t>
  </si>
  <si>
    <t>EVAL. DICTAMEN Y MOV. MAYO-25</t>
  </si>
  <si>
    <t>B1500063800</t>
  </si>
  <si>
    <t>E450000008274</t>
  </si>
  <si>
    <t>E450000008275</t>
  </si>
  <si>
    <t>B1500000351</t>
  </si>
  <si>
    <t>E450000000495</t>
  </si>
  <si>
    <t>E450000013414</t>
  </si>
  <si>
    <t>E450000013855</t>
  </si>
  <si>
    <t>E450000013867</t>
  </si>
  <si>
    <t>E450000012060</t>
  </si>
  <si>
    <t>B1500000149</t>
  </si>
  <si>
    <t>B1500000183</t>
  </si>
  <si>
    <t>B1500000101</t>
  </si>
  <si>
    <t>B1500000180</t>
  </si>
  <si>
    <t>B1500000181</t>
  </si>
  <si>
    <t>B1500000096</t>
  </si>
  <si>
    <t>B1500000365</t>
  </si>
  <si>
    <t>B1500000440</t>
  </si>
  <si>
    <t>B1500000160</t>
  </si>
  <si>
    <t>B1500000222</t>
  </si>
  <si>
    <t>E450000078692</t>
  </si>
  <si>
    <t>E450000079905</t>
  </si>
  <si>
    <t>E450000078727</t>
  </si>
  <si>
    <t>E450000079919</t>
  </si>
  <si>
    <t>E450000079623</t>
  </si>
  <si>
    <t>E450000079651</t>
  </si>
  <si>
    <t>B1500000341</t>
  </si>
  <si>
    <t>E450000003426</t>
  </si>
  <si>
    <t>B1500000192</t>
  </si>
  <si>
    <t>E450000041458</t>
  </si>
  <si>
    <t>E450000041459</t>
  </si>
  <si>
    <t>E450000041460</t>
  </si>
  <si>
    <t>E450000041461</t>
  </si>
  <si>
    <t>E450000041462</t>
  </si>
  <si>
    <t>B1500000858</t>
  </si>
  <si>
    <t>B1500000298</t>
  </si>
  <si>
    <t>B1500215424</t>
  </si>
  <si>
    <t>B1500226132</t>
  </si>
  <si>
    <t>E450000010600</t>
  </si>
  <si>
    <t>E450000012122</t>
  </si>
  <si>
    <t>E450000013879</t>
  </si>
  <si>
    <t>E450000013891</t>
  </si>
  <si>
    <t>E450000014853</t>
  </si>
  <si>
    <t>E450000014866</t>
  </si>
  <si>
    <t>E450000015057</t>
  </si>
  <si>
    <t>E450000000269</t>
  </si>
  <si>
    <t>B1500000197</t>
  </si>
  <si>
    <t>B1500000207</t>
  </si>
  <si>
    <t>B1500000296</t>
  </si>
  <si>
    <t>B1500000295</t>
  </si>
  <si>
    <t>E450000000043</t>
  </si>
  <si>
    <t>E450000003569</t>
  </si>
  <si>
    <t>B1500000155</t>
  </si>
  <si>
    <t>B1500000218</t>
  </si>
  <si>
    <t>B1500000268</t>
  </si>
  <si>
    <t>B1500000018</t>
  </si>
  <si>
    <t>B1500000081</t>
  </si>
  <si>
    <t>B1500000026</t>
  </si>
  <si>
    <t>B1500007432</t>
  </si>
  <si>
    <t>B1500000452</t>
  </si>
  <si>
    <t>B1500064805</t>
  </si>
  <si>
    <t>B1500002380</t>
  </si>
  <si>
    <t>B1500003783</t>
  </si>
  <si>
    <t>B1500000457</t>
  </si>
  <si>
    <t>B1500001305</t>
  </si>
  <si>
    <t>B1500000400</t>
  </si>
  <si>
    <t>B1500000042</t>
  </si>
  <si>
    <t>CNSS-GG-000115-2025</t>
  </si>
  <si>
    <t>B1500000993</t>
  </si>
  <si>
    <t>B1500001256</t>
  </si>
  <si>
    <t>E450000000115</t>
  </si>
  <si>
    <t>B1500000097</t>
  </si>
  <si>
    <t>B1500000089</t>
  </si>
  <si>
    <t>B1500000184</t>
  </si>
  <si>
    <t>E450000000497</t>
  </si>
  <si>
    <t>B1500000061</t>
  </si>
  <si>
    <t>E450000000002</t>
  </si>
  <si>
    <t>B1500000311</t>
  </si>
  <si>
    <t>B1500000339</t>
  </si>
  <si>
    <t>B1500000348</t>
  </si>
  <si>
    <t>B1500000030</t>
  </si>
  <si>
    <t>E450000000454</t>
  </si>
  <si>
    <t>B1500000679</t>
  </si>
  <si>
    <t>B1500001306</t>
  </si>
  <si>
    <t>B1500000305</t>
  </si>
  <si>
    <t>B1500039289</t>
  </si>
  <si>
    <t>B1500000099</t>
  </si>
  <si>
    <t>B1500000367</t>
  </si>
  <si>
    <t>B1500000364</t>
  </si>
  <si>
    <t>E450000000152</t>
  </si>
  <si>
    <t>B1500000085</t>
  </si>
  <si>
    <t>E450000000003</t>
  </si>
  <si>
    <t>B1500002134</t>
  </si>
  <si>
    <t>B1500000423</t>
  </si>
  <si>
    <t>B1500000161</t>
  </si>
  <si>
    <t>B1500000447</t>
  </si>
  <si>
    <t>B1500000102</t>
  </si>
  <si>
    <t>B1500000518</t>
  </si>
  <si>
    <t>E450000000435</t>
  </si>
  <si>
    <t>E450000010200</t>
  </si>
  <si>
    <t>E450000010201</t>
  </si>
  <si>
    <t>E450000000328</t>
  </si>
  <si>
    <t>B1500000306</t>
  </si>
  <si>
    <t>B1500000150</t>
  </si>
  <si>
    <t>B1500000008</t>
  </si>
  <si>
    <t>CNSS-GG-0128-2025</t>
  </si>
  <si>
    <t>B1500000237</t>
  </si>
  <si>
    <t>E450000086101</t>
  </si>
  <si>
    <t>E450000087282</t>
  </si>
  <si>
    <t>E450000086131</t>
  </si>
  <si>
    <t>E450000087297</t>
  </si>
  <si>
    <t>E450000087017</t>
  </si>
  <si>
    <t>E450000086989</t>
  </si>
  <si>
    <t>401007479</t>
  </si>
  <si>
    <t>401037272</t>
  </si>
  <si>
    <t>132234626</t>
  </si>
  <si>
    <t>101503939</t>
  </si>
  <si>
    <t>00108260621</t>
  </si>
  <si>
    <t>04700000724</t>
  </si>
  <si>
    <t>01200077103</t>
  </si>
  <si>
    <t>00100029503</t>
  </si>
  <si>
    <t>02700022417</t>
  </si>
  <si>
    <t>00101920924</t>
  </si>
  <si>
    <t>00110504909</t>
  </si>
  <si>
    <t>01800092007</t>
  </si>
  <si>
    <t>03100663073</t>
  </si>
  <si>
    <t>401516454</t>
  </si>
  <si>
    <t>132450762</t>
  </si>
  <si>
    <t>132075366</t>
  </si>
  <si>
    <t>101049847</t>
  </si>
  <si>
    <t>101045299</t>
  </si>
  <si>
    <t>131179037</t>
  </si>
  <si>
    <t>101889561</t>
  </si>
  <si>
    <t>101863706</t>
  </si>
  <si>
    <t>101781841</t>
  </si>
  <si>
    <t>430059234</t>
  </si>
  <si>
    <t>401510472</t>
  </si>
  <si>
    <t>132992768</t>
  </si>
  <si>
    <t>130157482</t>
  </si>
  <si>
    <t>101098376</t>
  </si>
  <si>
    <t>130120943</t>
  </si>
  <si>
    <t>102322092</t>
  </si>
  <si>
    <t>402063292</t>
  </si>
  <si>
    <t>101619262</t>
  </si>
  <si>
    <t>AYUNTAMIENTO DEL DISTRITO NACIONAL</t>
  </si>
  <si>
    <t>CAASD</t>
  </si>
  <si>
    <t>SERVIPART LUPERON</t>
  </si>
  <si>
    <t>AGUA PLANETA AZUL,S.A</t>
  </si>
  <si>
    <t>ADALGIZA OLIVIER RAVELO</t>
  </si>
  <si>
    <t>MARCEL ALEXIS JOSE BACO ERO</t>
  </si>
  <si>
    <t>RITA ELENA OGANDO SANTOS</t>
  </si>
  <si>
    <t>BRUNO EMIGDIO CALDERON TRONCOSO</t>
  </si>
  <si>
    <t>ANGEL MATEO GIL</t>
  </si>
  <si>
    <t>YRIS ESTELA ALMANZAR BETANCES</t>
  </si>
  <si>
    <t>MAXIMA MENDEZ CASTILLO</t>
  </si>
  <si>
    <t>LUZ CELESTE PEREZ LABOURT</t>
  </si>
  <si>
    <t>CARMEN ROSA PERALTA</t>
  </si>
  <si>
    <t>SEGURO NACIONAL DE SALUD</t>
  </si>
  <si>
    <t>ARTE SANO GRAPHIC</t>
  </si>
  <si>
    <t>RISCCO BERATUNG DO,SRL</t>
  </si>
  <si>
    <t>EXPERT CLEANER SQE,SRL</t>
  </si>
  <si>
    <t>Muebles Omar, S.A</t>
  </si>
  <si>
    <t>GABO,SRL</t>
  </si>
  <si>
    <t>INTEGRACIONES TECNOLOGICAS M &amp; A SRL</t>
  </si>
  <si>
    <t>GL PROMOCIONES SRL</t>
  </si>
  <si>
    <t>JARDIN ILUSIONES, SRL</t>
  </si>
  <si>
    <t>LAVANDERIA ROYAL,SRL</t>
  </si>
  <si>
    <t>IDESIP</t>
  </si>
  <si>
    <t>OFICINA DE COORDINACION PRESIDENCIAL</t>
  </si>
  <si>
    <t>CROS PUBLICIDAD, SRL</t>
  </si>
  <si>
    <t>CARIBE REPUBLICA,SRL</t>
  </si>
  <si>
    <t>EXCEL CONSULTING,SRL</t>
  </si>
  <si>
    <t>EDITORA HOY, S.A.S</t>
  </si>
  <si>
    <t>SERVIPART LUPERON,SRL</t>
  </si>
  <si>
    <t>VICTOR GARCIA AIRE ACONDICIONADO, SRL</t>
  </si>
  <si>
    <t>NUEVA EDITORA LA INFORMACION C. POR A.</t>
  </si>
  <si>
    <t>ASOCIACION DE COMERCIANTES E INDUSTRIALES</t>
  </si>
  <si>
    <t>GRUPO DIARIO LIBRE, S A</t>
  </si>
  <si>
    <t>RECOG. BASURA TORRE SS,JUN/25</t>
  </si>
  <si>
    <t>AGUA Y ALCANT.JUN/2025</t>
  </si>
  <si>
    <t>AGUA DE POZO,JUN/20255</t>
  </si>
  <si>
    <t>MANT. VEH. CNSS</t>
  </si>
  <si>
    <t>SERVICIO DE CATERING</t>
  </si>
  <si>
    <t>COMPRA DE AGUA,12/05/2025</t>
  </si>
  <si>
    <t>COMPRA DE AGUA</t>
  </si>
  <si>
    <t>COMPRA DE AGUA,26/05/2025</t>
  </si>
  <si>
    <t>ASIST. CTD-SRL MAYO 2025</t>
  </si>
  <si>
    <t>SUAMRIA CNSS,JUNIO 2025</t>
  </si>
  <si>
    <t>FLOTA EMPLEADOS,JUNIO 2025</t>
  </si>
  <si>
    <t>CENTRAL CGCNSS,JUNIO 2025</t>
  </si>
  <si>
    <t>INTERNET Y TEL.CGCNSS,JUL/2025</t>
  </si>
  <si>
    <t>MODENS INTER, CGCNSS,JUN/2025</t>
  </si>
  <si>
    <t>INTERNET GG CNSS ,JULIO 2025</t>
  </si>
  <si>
    <t>SFS COMPL. EMPL. CNSS,JUL/2025</t>
  </si>
  <si>
    <t>IMPRESION FOLLETOS EDUC. SS</t>
  </si>
  <si>
    <t>LICENCIA INFORMATICAS</t>
  </si>
  <si>
    <t>AREA COMUNES 03/05 - 03/06</t>
  </si>
  <si>
    <t>OFICINAS LA CUMB,17/05 - 17/06</t>
  </si>
  <si>
    <t>OFICINAS CNSS,03/05 - 03/06</t>
  </si>
  <si>
    <t>OFICINAS CMN-0,03/05 - 03/06</t>
  </si>
  <si>
    <t>OFICINAS CMR-I,07/05 - 06/06</t>
  </si>
  <si>
    <t>ALQUILER ALMACENAMIENTO JUNIO</t>
  </si>
  <si>
    <t>SERV. JARDINERIA, JUNIO 2025</t>
  </si>
  <si>
    <t>COMPRA DE AGUA,07/05/2025</t>
  </si>
  <si>
    <t>COMPRA AGUA,02/06/2025</t>
  </si>
  <si>
    <t>COMPRA DE AGUA,23/06/2025</t>
  </si>
  <si>
    <t>COMPRA D AGUA,30/06/2025</t>
  </si>
  <si>
    <t>AQD. 9 SILLONES EJECUTIVO</t>
  </si>
  <si>
    <t>COMPRA SUMINISTRO DESECHABLE</t>
  </si>
  <si>
    <t>ADQ. MEMORIA RAM</t>
  </si>
  <si>
    <t>ALQ. PARQUEOS JUN. Y JUL/2025</t>
  </si>
  <si>
    <t>ALQ. PARQUEOS JUN/2025</t>
  </si>
  <si>
    <t>ALMUERZO EMPL. JUN/2025</t>
  </si>
  <si>
    <t>AGUA Y ALCANT.CMR-I,JUN/2025</t>
  </si>
  <si>
    <t>PUBLICIDAD MES DE JUNIO 2025</t>
  </si>
  <si>
    <t>PUBLICIDAD MES DE JUNIO</t>
  </si>
  <si>
    <t>ALQ.LOCAL ALMACEN,JUL/2025</t>
  </si>
  <si>
    <t>ALQ.LOCAL OFICINAS,JUL/2025</t>
  </si>
  <si>
    <t>ALQ. LOCAL CMR-I,JUN/2025</t>
  </si>
  <si>
    <t>RECOGIDA BASURA CMR-II,JUL/25</t>
  </si>
  <si>
    <t>RENOVACION LICENCIAS INFORMAT</t>
  </si>
  <si>
    <t>LEGALIZACION CONTRATOS</t>
  </si>
  <si>
    <t>RECOG. BASURA TORRE SS,JUL/25</t>
  </si>
  <si>
    <t>ADQ. BANNER PARA ACTIVIDAD CNSS</t>
  </si>
  <si>
    <t>COMPRA DE FLORES</t>
  </si>
  <si>
    <t>SERVICIOS DE INTERNET,JUL/2025</t>
  </si>
  <si>
    <t>SERV. LAVANDERIA</t>
  </si>
  <si>
    <t>EVAL. NEUROPSICOLOGICAS</t>
  </si>
  <si>
    <t>MANT. ELEVADORES JUNIO 2025</t>
  </si>
  <si>
    <t>PASAJE Y SEGURO DE VIDA</t>
  </si>
  <si>
    <t>MANT. VEHICULO DEL CNSS</t>
  </si>
  <si>
    <t>ENMARCADO  Y COPIA DE CERTIFIC</t>
  </si>
  <si>
    <t>EVAL. DICTAMEN Y MOVILIDAD,JUN</t>
  </si>
  <si>
    <t>UTILES DE OFICINAS</t>
  </si>
  <si>
    <t>RENTA ESTACIONAM.ABR/2025</t>
  </si>
  <si>
    <t>EVAL. DICTAMEN Y MOV. JUNIO-25</t>
  </si>
  <si>
    <t>MANT. Y REP. DE BOMBAS TORRE SS</t>
  </si>
  <si>
    <t>SERVICIO DE PUBLICIDAD</t>
  </si>
  <si>
    <t>SERV. FUMIGACION MES JUNIO/25</t>
  </si>
  <si>
    <t>SERVICIO DE  LAVANDERIA,JULIO 2025</t>
  </si>
  <si>
    <t>MANT. GENERADOR ELECTRICOS</t>
  </si>
  <si>
    <t>LIMPIEZAS VARIAS EN TORRE S S</t>
  </si>
  <si>
    <t>AGUA YALCANT.CMR-II,30/5-2/7</t>
  </si>
  <si>
    <t>MANTEN. VEHICULO DEL CNSS</t>
  </si>
  <si>
    <t>GAS P/AIRES ACONDICIONADOS CNSS</t>
  </si>
  <si>
    <t>ALQ.LOCAL CMN-0,JUN. Y JUL/25</t>
  </si>
  <si>
    <t>ALQUILER MES DE MAYO 2025</t>
  </si>
  <si>
    <t>RENOVACCION DE SUSCRIPCION</t>
  </si>
  <si>
    <t>PATROCINIO CONGRESO RIESGOS LABORALES</t>
  </si>
  <si>
    <t>PUBLICIDAD MES DE JUNIO/2025</t>
  </si>
  <si>
    <t>ESPACIO PAGADO</t>
  </si>
  <si>
    <t>AGUA Y ALCANT. TORRE SS,JUL/25</t>
  </si>
  <si>
    <t>AGUA DE POZO TORRE SS, JUL/25</t>
  </si>
  <si>
    <t>ADQUISICION DE SILLAS PLAYERAS</t>
  </si>
  <si>
    <t>SERV CONSERJERIA, 2-14 JUL/25</t>
  </si>
  <si>
    <t>SERVICIO PUBLICIDAD,JUN/2025</t>
  </si>
  <si>
    <t>BOLETOS AEREO Y SEGUROS VIAJE INSTITUCIONAL</t>
  </si>
  <si>
    <t>LEGALIZACION DOCUMENTOS</t>
  </si>
  <si>
    <t>SUMARIA CNSS,JULIO 2025</t>
  </si>
  <si>
    <t>FLOTA EMPL.CNSS, JULIO 2025</t>
  </si>
  <si>
    <t>CENTRAL CGCNSS,JULIO 2025</t>
  </si>
  <si>
    <t>TEL. E INTERNET,CGCNSS,JUL/25</t>
  </si>
  <si>
    <t>INTEENET GG,JULIO 2025</t>
  </si>
  <si>
    <t>MODENS CGCNSS,JULIO 2025</t>
  </si>
  <si>
    <t>Informe mensual de Pagos a suplidores al 310 de Julio 2025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</si>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</sst>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0.00;[Red]0.00"/>
    <numFmt numFmtId="166" formatCode="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/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73"/>
  <sheetViews>
    <sheetView showGridLines="0" tabSelected="1" view="pageBreakPreview" zoomScaleNormal="112" zoomScaleSheetLayoutView="100" workbookViewId="0">
      <selection activeCell="F136" sqref="B1:K136"/>
    </sheetView>
  </sheetViews>
  <sheetFormatPr baseColWidth="10" defaultColWidth="11.44140625" defaultRowHeight="14.4" x14ac:dyDescent="0.3"/>
  <cols>
    <col min="1" max="1" width="3" style="1" customWidth="1"/>
    <col min="2" max="2" width="20.5546875" style="5" customWidth="1"/>
    <col min="3" max="3" width="12.109375" style="4" customWidth="1"/>
    <col min="4" max="4" width="12.109375" style="4" bestFit="1" customWidth="1"/>
    <col min="5" max="5" width="44.33203125" style="5" customWidth="1"/>
    <col min="6" max="6" width="46.554687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45" t="s">
        <v>0</v>
      </c>
      <c r="C7" s="45"/>
      <c r="D7" s="45"/>
      <c r="E7" s="45"/>
      <c r="F7" s="45"/>
      <c r="G7" s="45"/>
      <c r="H7" s="45"/>
      <c r="I7" s="45"/>
      <c r="J7" s="45"/>
      <c r="K7" s="45"/>
      <c r="L7" s="2"/>
    </row>
    <row r="8" spans="2:12" x14ac:dyDescent="0.3">
      <c r="B8" s="46" t="s">
        <v>368</v>
      </c>
      <c r="C8" s="46"/>
      <c r="D8" s="46"/>
      <c r="E8" s="46"/>
      <c r="F8" s="46"/>
      <c r="G8" s="46"/>
      <c r="H8" s="46"/>
      <c r="I8" s="46"/>
      <c r="J8" s="46"/>
      <c r="K8" s="46"/>
    </row>
    <row r="9" spans="2:12" x14ac:dyDescent="0.3"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2:12" s="3" customFormat="1" ht="28.8" x14ac:dyDescent="0.3">
      <c r="B10" s="13" t="s">
        <v>2</v>
      </c>
      <c r="C10" s="14" t="s">
        <v>3</v>
      </c>
      <c r="D10" s="28" t="s">
        <v>20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105</v>
      </c>
      <c r="C11" s="27">
        <f>DATE(2025,7,1)</f>
        <v>45839</v>
      </c>
      <c r="D11" s="22" t="s">
        <v>217</v>
      </c>
      <c r="E11" s="22" t="s">
        <v>248</v>
      </c>
      <c r="F11" s="22" t="s">
        <v>282</v>
      </c>
      <c r="G11" s="34">
        <v>6300</v>
      </c>
      <c r="H11" s="34">
        <v>6300</v>
      </c>
      <c r="I11" s="24">
        <f>+G11-H11</f>
        <v>0</v>
      </c>
      <c r="J11" s="25">
        <v>45869</v>
      </c>
      <c r="K11" s="26" t="s">
        <v>11</v>
      </c>
    </row>
    <row r="12" spans="2:12" x14ac:dyDescent="0.3">
      <c r="B12" s="22" t="s">
        <v>106</v>
      </c>
      <c r="C12" s="27">
        <f>DATE(2025,7,1)</f>
        <v>45839</v>
      </c>
      <c r="D12" s="22" t="s">
        <v>218</v>
      </c>
      <c r="E12" s="22" t="s">
        <v>249</v>
      </c>
      <c r="F12" s="22" t="s">
        <v>283</v>
      </c>
      <c r="G12" s="34">
        <v>5934</v>
      </c>
      <c r="H12" s="34">
        <v>5934</v>
      </c>
      <c r="I12" s="18">
        <f>+G12-H12</f>
        <v>0</v>
      </c>
      <c r="J12" s="25">
        <v>45869</v>
      </c>
      <c r="K12" s="19" t="s">
        <v>11</v>
      </c>
    </row>
    <row r="13" spans="2:12" x14ac:dyDescent="0.3">
      <c r="B13" s="22" t="s">
        <v>107</v>
      </c>
      <c r="C13" s="27">
        <f>DATE(2025,7,1)</f>
        <v>45839</v>
      </c>
      <c r="D13" s="22" t="s">
        <v>218</v>
      </c>
      <c r="E13" s="22" t="s">
        <v>249</v>
      </c>
      <c r="F13" s="22" t="s">
        <v>284</v>
      </c>
      <c r="G13" s="34">
        <v>1000</v>
      </c>
      <c r="H13" s="34">
        <v>1000</v>
      </c>
      <c r="I13" s="18">
        <f t="shared" ref="I13:I112" si="0">+G13-H13</f>
        <v>0</v>
      </c>
      <c r="J13" s="25">
        <v>45869</v>
      </c>
      <c r="K13" s="19" t="s">
        <v>11</v>
      </c>
    </row>
    <row r="14" spans="2:12" x14ac:dyDescent="0.3">
      <c r="B14" s="22" t="s">
        <v>108</v>
      </c>
      <c r="C14" s="27">
        <f>DATE(2025,7,1)</f>
        <v>45839</v>
      </c>
      <c r="D14" s="22" t="s">
        <v>219</v>
      </c>
      <c r="E14" s="22" t="s">
        <v>250</v>
      </c>
      <c r="F14" s="22" t="s">
        <v>285</v>
      </c>
      <c r="G14" s="34">
        <v>89995.06</v>
      </c>
      <c r="H14" s="34">
        <v>89995.06</v>
      </c>
      <c r="I14" s="18">
        <f t="shared" si="0"/>
        <v>0</v>
      </c>
      <c r="J14" s="25">
        <v>45869</v>
      </c>
      <c r="K14" s="26" t="s">
        <v>11</v>
      </c>
    </row>
    <row r="15" spans="2:12" x14ac:dyDescent="0.3">
      <c r="B15" s="22" t="s">
        <v>109</v>
      </c>
      <c r="C15" s="27">
        <f t="shared" ref="C15:C19" si="1">DATE(2025,7,1)</f>
        <v>45839</v>
      </c>
      <c r="D15" s="22" t="s">
        <v>56</v>
      </c>
      <c r="E15" s="22" t="s">
        <v>64</v>
      </c>
      <c r="F15" s="22" t="s">
        <v>286</v>
      </c>
      <c r="G15" s="34">
        <v>49914</v>
      </c>
      <c r="H15" s="34">
        <v>49914</v>
      </c>
      <c r="I15" s="18">
        <f t="shared" si="0"/>
        <v>0</v>
      </c>
      <c r="J15" s="25">
        <v>45869</v>
      </c>
      <c r="K15" s="19" t="s">
        <v>11</v>
      </c>
    </row>
    <row r="16" spans="2:12" x14ac:dyDescent="0.3">
      <c r="B16" s="22" t="s">
        <v>110</v>
      </c>
      <c r="C16" s="27">
        <f t="shared" si="1"/>
        <v>45839</v>
      </c>
      <c r="D16" s="22" t="s">
        <v>220</v>
      </c>
      <c r="E16" s="22" t="s">
        <v>251</v>
      </c>
      <c r="F16" s="22" t="s">
        <v>287</v>
      </c>
      <c r="G16" s="34">
        <v>1200</v>
      </c>
      <c r="H16" s="34">
        <v>1200</v>
      </c>
      <c r="I16" s="18">
        <f t="shared" si="0"/>
        <v>0</v>
      </c>
      <c r="J16" s="25">
        <v>45869</v>
      </c>
      <c r="K16" s="19" t="s">
        <v>11</v>
      </c>
    </row>
    <row r="17" spans="2:11" x14ac:dyDescent="0.3">
      <c r="B17" s="22" t="s">
        <v>111</v>
      </c>
      <c r="C17" s="27">
        <f t="shared" si="1"/>
        <v>45839</v>
      </c>
      <c r="D17" s="22" t="s">
        <v>220</v>
      </c>
      <c r="E17" s="22" t="s">
        <v>251</v>
      </c>
      <c r="F17" s="22" t="s">
        <v>288</v>
      </c>
      <c r="G17" s="34">
        <v>2400</v>
      </c>
      <c r="H17" s="34">
        <v>2400</v>
      </c>
      <c r="I17" s="18">
        <f t="shared" si="0"/>
        <v>0</v>
      </c>
      <c r="J17" s="25">
        <v>45869</v>
      </c>
      <c r="K17" s="26" t="s">
        <v>11</v>
      </c>
    </row>
    <row r="18" spans="2:11" x14ac:dyDescent="0.3">
      <c r="B18" s="22" t="s">
        <v>112</v>
      </c>
      <c r="C18" s="27">
        <f t="shared" si="1"/>
        <v>45839</v>
      </c>
      <c r="D18" s="22" t="s">
        <v>220</v>
      </c>
      <c r="E18" s="22" t="s">
        <v>251</v>
      </c>
      <c r="F18" s="22" t="s">
        <v>289</v>
      </c>
      <c r="G18" s="34">
        <v>2880</v>
      </c>
      <c r="H18" s="34">
        <v>2880</v>
      </c>
      <c r="I18" s="18">
        <f t="shared" si="0"/>
        <v>0</v>
      </c>
      <c r="J18" s="25">
        <v>45869</v>
      </c>
      <c r="K18" s="19" t="s">
        <v>11</v>
      </c>
    </row>
    <row r="19" spans="2:11" x14ac:dyDescent="0.3">
      <c r="B19" s="22" t="s">
        <v>113</v>
      </c>
      <c r="C19" s="27">
        <f t="shared" si="1"/>
        <v>45839</v>
      </c>
      <c r="D19" s="22" t="s">
        <v>220</v>
      </c>
      <c r="E19" s="22" t="s">
        <v>251</v>
      </c>
      <c r="F19" s="22" t="s">
        <v>288</v>
      </c>
      <c r="G19" s="34">
        <v>8100</v>
      </c>
      <c r="H19" s="34">
        <v>8100</v>
      </c>
      <c r="I19" s="18">
        <f t="shared" si="0"/>
        <v>0</v>
      </c>
      <c r="J19" s="25">
        <v>45869</v>
      </c>
      <c r="K19" s="19" t="s">
        <v>11</v>
      </c>
    </row>
    <row r="20" spans="2:11" x14ac:dyDescent="0.3">
      <c r="B20" s="22" t="s">
        <v>114</v>
      </c>
      <c r="C20" s="27">
        <f t="shared" ref="C20:C29" si="2">DATE(2025,7,2)</f>
        <v>45840</v>
      </c>
      <c r="D20" s="22" t="s">
        <v>221</v>
      </c>
      <c r="E20" s="22" t="s">
        <v>252</v>
      </c>
      <c r="F20" s="22" t="s">
        <v>104</v>
      </c>
      <c r="G20" s="34">
        <v>38125</v>
      </c>
      <c r="H20" s="34">
        <v>38125</v>
      </c>
      <c r="I20" s="18">
        <f t="shared" si="0"/>
        <v>0</v>
      </c>
      <c r="J20" s="25">
        <v>45869</v>
      </c>
      <c r="K20" s="26" t="s">
        <v>11</v>
      </c>
    </row>
    <row r="21" spans="2:11" x14ac:dyDescent="0.3">
      <c r="B21" s="22" t="s">
        <v>115</v>
      </c>
      <c r="C21" s="27">
        <f t="shared" si="2"/>
        <v>45840</v>
      </c>
      <c r="D21" s="22" t="s">
        <v>222</v>
      </c>
      <c r="E21" s="22" t="s">
        <v>253</v>
      </c>
      <c r="F21" s="22" t="s">
        <v>104</v>
      </c>
      <c r="G21" s="34">
        <v>177500</v>
      </c>
      <c r="H21" s="34">
        <v>177500</v>
      </c>
      <c r="I21" s="18">
        <f t="shared" si="0"/>
        <v>0</v>
      </c>
      <c r="J21" s="25">
        <v>45869</v>
      </c>
      <c r="K21" s="19" t="s">
        <v>11</v>
      </c>
    </row>
    <row r="22" spans="2:11" x14ac:dyDescent="0.3">
      <c r="B22" s="22" t="s">
        <v>116</v>
      </c>
      <c r="C22" s="27">
        <f t="shared" si="2"/>
        <v>45840</v>
      </c>
      <c r="D22" s="22" t="s">
        <v>223</v>
      </c>
      <c r="E22" s="22" t="s">
        <v>254</v>
      </c>
      <c r="F22" s="22" t="s">
        <v>104</v>
      </c>
      <c r="G22" s="34">
        <v>34500</v>
      </c>
      <c r="H22" s="34">
        <v>34500</v>
      </c>
      <c r="I22" s="18">
        <f t="shared" si="0"/>
        <v>0</v>
      </c>
      <c r="J22" s="25">
        <v>45869</v>
      </c>
      <c r="K22" s="19" t="s">
        <v>11</v>
      </c>
    </row>
    <row r="23" spans="2:11" x14ac:dyDescent="0.3">
      <c r="B23" s="22" t="s">
        <v>117</v>
      </c>
      <c r="C23" s="27">
        <f t="shared" si="2"/>
        <v>45840</v>
      </c>
      <c r="D23" s="22" t="s">
        <v>224</v>
      </c>
      <c r="E23" s="22" t="s">
        <v>255</v>
      </c>
      <c r="F23" s="22" t="s">
        <v>104</v>
      </c>
      <c r="G23" s="34">
        <v>35625</v>
      </c>
      <c r="H23" s="34">
        <v>35625</v>
      </c>
      <c r="I23" s="18">
        <f t="shared" si="0"/>
        <v>0</v>
      </c>
      <c r="J23" s="25">
        <v>45869</v>
      </c>
      <c r="K23" s="26" t="s">
        <v>11</v>
      </c>
    </row>
    <row r="24" spans="2:11" x14ac:dyDescent="0.3">
      <c r="B24" s="22" t="s">
        <v>118</v>
      </c>
      <c r="C24" s="27">
        <f t="shared" si="2"/>
        <v>45840</v>
      </c>
      <c r="D24" s="22" t="s">
        <v>224</v>
      </c>
      <c r="E24" s="22" t="s">
        <v>255</v>
      </c>
      <c r="F24" s="22" t="s">
        <v>290</v>
      </c>
      <c r="G24" s="34">
        <v>10000</v>
      </c>
      <c r="H24" s="34">
        <v>10000</v>
      </c>
      <c r="I24" s="18">
        <f t="shared" si="0"/>
        <v>0</v>
      </c>
      <c r="J24" s="25">
        <v>45869</v>
      </c>
      <c r="K24" s="19" t="s">
        <v>11</v>
      </c>
    </row>
    <row r="25" spans="2:11" x14ac:dyDescent="0.3">
      <c r="B25" s="22" t="s">
        <v>119</v>
      </c>
      <c r="C25" s="27">
        <f t="shared" si="2"/>
        <v>45840</v>
      </c>
      <c r="D25" s="22" t="s">
        <v>76</v>
      </c>
      <c r="E25" s="22" t="s">
        <v>90</v>
      </c>
      <c r="F25" s="22" t="s">
        <v>104</v>
      </c>
      <c r="G25" s="34">
        <v>67500</v>
      </c>
      <c r="H25" s="34">
        <v>67500</v>
      </c>
      <c r="I25" s="18">
        <f t="shared" si="0"/>
        <v>0</v>
      </c>
      <c r="J25" s="25">
        <v>45869</v>
      </c>
      <c r="K25" s="19" t="s">
        <v>11</v>
      </c>
    </row>
    <row r="26" spans="2:11" x14ac:dyDescent="0.3">
      <c r="B26" s="22" t="s">
        <v>120</v>
      </c>
      <c r="C26" s="27">
        <f t="shared" si="2"/>
        <v>45840</v>
      </c>
      <c r="D26" s="22" t="s">
        <v>225</v>
      </c>
      <c r="E26" s="22" t="s">
        <v>256</v>
      </c>
      <c r="F26" s="22" t="s">
        <v>104</v>
      </c>
      <c r="G26" s="34">
        <v>77000</v>
      </c>
      <c r="H26" s="34">
        <v>77000</v>
      </c>
      <c r="I26" s="18">
        <f t="shared" si="0"/>
        <v>0</v>
      </c>
      <c r="J26" s="25">
        <v>45869</v>
      </c>
      <c r="K26" s="26" t="s">
        <v>11</v>
      </c>
    </row>
    <row r="27" spans="2:11" x14ac:dyDescent="0.3">
      <c r="B27" s="22" t="s">
        <v>121</v>
      </c>
      <c r="C27" s="27">
        <f t="shared" si="2"/>
        <v>45840</v>
      </c>
      <c r="D27" s="22" t="s">
        <v>226</v>
      </c>
      <c r="E27" s="22" t="s">
        <v>257</v>
      </c>
      <c r="F27" s="22" t="s">
        <v>104</v>
      </c>
      <c r="G27" s="34">
        <v>52500</v>
      </c>
      <c r="H27" s="34">
        <v>52500</v>
      </c>
      <c r="I27" s="18">
        <f t="shared" si="0"/>
        <v>0</v>
      </c>
      <c r="J27" s="25">
        <v>45869</v>
      </c>
      <c r="K27" s="19" t="s">
        <v>11</v>
      </c>
    </row>
    <row r="28" spans="2:11" x14ac:dyDescent="0.3">
      <c r="B28" s="22" t="s">
        <v>122</v>
      </c>
      <c r="C28" s="27">
        <f t="shared" si="2"/>
        <v>45840</v>
      </c>
      <c r="D28" s="22" t="s">
        <v>227</v>
      </c>
      <c r="E28" s="22" t="s">
        <v>258</v>
      </c>
      <c r="F28" s="22" t="s">
        <v>104</v>
      </c>
      <c r="G28" s="34">
        <v>38125</v>
      </c>
      <c r="H28" s="34">
        <v>38125</v>
      </c>
      <c r="I28" s="18">
        <f t="shared" si="0"/>
        <v>0</v>
      </c>
      <c r="J28" s="25">
        <v>45869</v>
      </c>
      <c r="K28" s="19" t="s">
        <v>11</v>
      </c>
    </row>
    <row r="29" spans="2:11" x14ac:dyDescent="0.3">
      <c r="B29" s="22" t="s">
        <v>123</v>
      </c>
      <c r="C29" s="27">
        <f t="shared" si="2"/>
        <v>45840</v>
      </c>
      <c r="D29" s="22" t="s">
        <v>228</v>
      </c>
      <c r="E29" s="22" t="s">
        <v>259</v>
      </c>
      <c r="F29" s="22" t="s">
        <v>104</v>
      </c>
      <c r="G29" s="34">
        <v>52500</v>
      </c>
      <c r="H29" s="34">
        <v>52500</v>
      </c>
      <c r="I29" s="18">
        <f t="shared" si="0"/>
        <v>0</v>
      </c>
      <c r="J29" s="25">
        <v>45869</v>
      </c>
      <c r="K29" s="26" t="s">
        <v>11</v>
      </c>
    </row>
    <row r="30" spans="2:11" x14ac:dyDescent="0.3">
      <c r="B30" s="22" t="s">
        <v>124</v>
      </c>
      <c r="C30" s="27">
        <f>DATE(2025,7,3)</f>
        <v>45841</v>
      </c>
      <c r="D30" s="22" t="s">
        <v>34</v>
      </c>
      <c r="E30" s="22" t="s">
        <v>35</v>
      </c>
      <c r="F30" s="22" t="s">
        <v>291</v>
      </c>
      <c r="G30" s="34">
        <v>49964.76</v>
      </c>
      <c r="H30" s="34">
        <v>49964.76</v>
      </c>
      <c r="I30" s="18">
        <f t="shared" si="0"/>
        <v>0</v>
      </c>
      <c r="J30" s="25">
        <v>45869</v>
      </c>
      <c r="K30" s="19" t="s">
        <v>11</v>
      </c>
    </row>
    <row r="31" spans="2:11" x14ac:dyDescent="0.3">
      <c r="B31" s="22" t="s">
        <v>125</v>
      </c>
      <c r="C31" s="27">
        <f t="shared" ref="C31:C39" si="3">DATE(2025,7,3)</f>
        <v>45841</v>
      </c>
      <c r="D31" s="22" t="s">
        <v>34</v>
      </c>
      <c r="E31" s="22" t="s">
        <v>35</v>
      </c>
      <c r="F31" s="22" t="s">
        <v>292</v>
      </c>
      <c r="G31" s="34">
        <v>123853.54</v>
      </c>
      <c r="H31" s="34">
        <v>123853.54</v>
      </c>
      <c r="I31" s="18">
        <f t="shared" si="0"/>
        <v>0</v>
      </c>
      <c r="J31" s="25">
        <v>45869</v>
      </c>
      <c r="K31" s="19" t="s">
        <v>11</v>
      </c>
    </row>
    <row r="32" spans="2:11" x14ac:dyDescent="0.3">
      <c r="B32" s="22" t="s">
        <v>126</v>
      </c>
      <c r="C32" s="27">
        <f t="shared" si="3"/>
        <v>45841</v>
      </c>
      <c r="D32" s="22" t="s">
        <v>34</v>
      </c>
      <c r="E32" s="22" t="s">
        <v>35</v>
      </c>
      <c r="F32" s="22" t="s">
        <v>293</v>
      </c>
      <c r="G32" s="34">
        <v>56433.3</v>
      </c>
      <c r="H32" s="34">
        <v>56433.3</v>
      </c>
      <c r="I32" s="18">
        <f t="shared" si="0"/>
        <v>0</v>
      </c>
      <c r="J32" s="25">
        <v>45869</v>
      </c>
      <c r="K32" s="26" t="s">
        <v>11</v>
      </c>
    </row>
    <row r="33" spans="2:11" x14ac:dyDescent="0.3">
      <c r="B33" s="22" t="s">
        <v>127</v>
      </c>
      <c r="C33" s="27">
        <f t="shared" si="3"/>
        <v>45841</v>
      </c>
      <c r="D33" s="22" t="s">
        <v>34</v>
      </c>
      <c r="E33" s="22" t="s">
        <v>35</v>
      </c>
      <c r="F33" s="22" t="s">
        <v>294</v>
      </c>
      <c r="G33" s="34">
        <v>23262.2</v>
      </c>
      <c r="H33" s="34">
        <v>23262.2</v>
      </c>
      <c r="I33" s="18">
        <f t="shared" si="0"/>
        <v>0</v>
      </c>
      <c r="J33" s="25">
        <v>45869</v>
      </c>
      <c r="K33" s="19" t="s">
        <v>11</v>
      </c>
    </row>
    <row r="34" spans="2:11" x14ac:dyDescent="0.3">
      <c r="B34" s="22" t="s">
        <v>128</v>
      </c>
      <c r="C34" s="27">
        <f t="shared" si="3"/>
        <v>45841</v>
      </c>
      <c r="D34" s="22" t="s">
        <v>34</v>
      </c>
      <c r="E34" s="22" t="s">
        <v>35</v>
      </c>
      <c r="F34" s="22" t="s">
        <v>295</v>
      </c>
      <c r="G34" s="34">
        <v>6129.5</v>
      </c>
      <c r="H34" s="34">
        <v>6129.5</v>
      </c>
      <c r="I34" s="18">
        <f t="shared" si="0"/>
        <v>0</v>
      </c>
      <c r="J34" s="25">
        <v>45869</v>
      </c>
      <c r="K34" s="19" t="s">
        <v>11</v>
      </c>
    </row>
    <row r="35" spans="2:11" x14ac:dyDescent="0.3">
      <c r="B35" s="22" t="s">
        <v>129</v>
      </c>
      <c r="C35" s="27">
        <f t="shared" si="3"/>
        <v>45841</v>
      </c>
      <c r="D35" s="22" t="s">
        <v>34</v>
      </c>
      <c r="E35" s="22" t="s">
        <v>35</v>
      </c>
      <c r="F35" s="22" t="s">
        <v>296</v>
      </c>
      <c r="G35" s="34">
        <v>3952</v>
      </c>
      <c r="H35" s="34">
        <v>3952</v>
      </c>
      <c r="I35" s="18">
        <f t="shared" si="0"/>
        <v>0</v>
      </c>
      <c r="J35" s="25">
        <v>45869</v>
      </c>
      <c r="K35" s="19" t="s">
        <v>11</v>
      </c>
    </row>
    <row r="36" spans="2:11" x14ac:dyDescent="0.3">
      <c r="B36" s="22" t="s">
        <v>130</v>
      </c>
      <c r="C36" s="27">
        <f t="shared" si="3"/>
        <v>45841</v>
      </c>
      <c r="D36" s="22" t="s">
        <v>229</v>
      </c>
      <c r="E36" s="22" t="s">
        <v>260</v>
      </c>
      <c r="F36" s="22" t="s">
        <v>104</v>
      </c>
      <c r="G36" s="34">
        <v>177500</v>
      </c>
      <c r="H36" s="34">
        <v>177500</v>
      </c>
      <c r="I36" s="18">
        <f t="shared" si="0"/>
        <v>0</v>
      </c>
      <c r="J36" s="25">
        <v>45869</v>
      </c>
      <c r="K36" s="19" t="s">
        <v>11</v>
      </c>
    </row>
    <row r="37" spans="2:11" x14ac:dyDescent="0.3">
      <c r="B37" s="22" t="s">
        <v>131</v>
      </c>
      <c r="C37" s="27">
        <f t="shared" si="3"/>
        <v>45841</v>
      </c>
      <c r="D37" s="22" t="s">
        <v>230</v>
      </c>
      <c r="E37" s="22" t="s">
        <v>261</v>
      </c>
      <c r="F37" s="22" t="s">
        <v>297</v>
      </c>
      <c r="G37" s="34">
        <v>386991.8</v>
      </c>
      <c r="H37" s="34">
        <v>386991.8</v>
      </c>
      <c r="I37" s="18">
        <f t="shared" si="0"/>
        <v>0</v>
      </c>
      <c r="J37" s="25">
        <v>45869</v>
      </c>
      <c r="K37" s="19" t="s">
        <v>11</v>
      </c>
    </row>
    <row r="38" spans="2:11" x14ac:dyDescent="0.3">
      <c r="B38" s="22" t="s">
        <v>132</v>
      </c>
      <c r="C38" s="27">
        <f t="shared" si="3"/>
        <v>45841</v>
      </c>
      <c r="D38" s="32">
        <v>130697671</v>
      </c>
      <c r="E38" s="22" t="s">
        <v>262</v>
      </c>
      <c r="F38" s="22" t="s">
        <v>298</v>
      </c>
      <c r="G38" s="34">
        <v>18631.93</v>
      </c>
      <c r="H38" s="34">
        <v>18631.93</v>
      </c>
      <c r="I38" s="18">
        <f t="shared" si="0"/>
        <v>0</v>
      </c>
      <c r="J38" s="25">
        <v>45869</v>
      </c>
      <c r="K38" s="19" t="s">
        <v>11</v>
      </c>
    </row>
    <row r="39" spans="2:11" x14ac:dyDescent="0.3">
      <c r="B39" s="22" t="s">
        <v>72</v>
      </c>
      <c r="C39" s="27">
        <f t="shared" si="3"/>
        <v>45841</v>
      </c>
      <c r="D39" s="22" t="s">
        <v>231</v>
      </c>
      <c r="E39" s="22" t="s">
        <v>263</v>
      </c>
      <c r="F39" s="22" t="s">
        <v>299</v>
      </c>
      <c r="G39" s="34">
        <v>292920</v>
      </c>
      <c r="H39" s="34">
        <v>292920</v>
      </c>
      <c r="I39" s="18">
        <f t="shared" si="0"/>
        <v>0</v>
      </c>
      <c r="J39" s="25">
        <v>45869</v>
      </c>
      <c r="K39" s="19" t="s">
        <v>11</v>
      </c>
    </row>
    <row r="40" spans="2:11" x14ac:dyDescent="0.3">
      <c r="B40" s="22" t="s">
        <v>133</v>
      </c>
      <c r="C40" s="27">
        <f>DATE(2025,7,2)</f>
        <v>45840</v>
      </c>
      <c r="D40" s="22" t="s">
        <v>19</v>
      </c>
      <c r="E40" s="22" t="s">
        <v>18</v>
      </c>
      <c r="F40" s="22" t="s">
        <v>300</v>
      </c>
      <c r="G40" s="34">
        <v>251330.47</v>
      </c>
      <c r="H40" s="34">
        <v>251330.47</v>
      </c>
      <c r="I40" s="18">
        <f t="shared" si="0"/>
        <v>0</v>
      </c>
      <c r="J40" s="25">
        <v>45869</v>
      </c>
      <c r="K40" s="19" t="s">
        <v>11</v>
      </c>
    </row>
    <row r="41" spans="2:11" x14ac:dyDescent="0.3">
      <c r="B41" s="22" t="s">
        <v>134</v>
      </c>
      <c r="C41" s="27">
        <f>DATE(2025,7,2)</f>
        <v>45840</v>
      </c>
      <c r="D41" s="22" t="s">
        <v>19</v>
      </c>
      <c r="E41" s="22" t="s">
        <v>18</v>
      </c>
      <c r="F41" s="22" t="s">
        <v>301</v>
      </c>
      <c r="G41" s="34">
        <v>189167.16</v>
      </c>
      <c r="H41" s="34">
        <v>189167.16</v>
      </c>
      <c r="I41" s="18">
        <f t="shared" si="0"/>
        <v>0</v>
      </c>
      <c r="J41" s="25">
        <v>45869</v>
      </c>
      <c r="K41" s="19" t="s">
        <v>11</v>
      </c>
    </row>
    <row r="42" spans="2:11" x14ac:dyDescent="0.3">
      <c r="B42" s="22" t="s">
        <v>135</v>
      </c>
      <c r="C42" s="27">
        <f>DATE(2025,7,2)</f>
        <v>45840</v>
      </c>
      <c r="D42" s="22" t="s">
        <v>19</v>
      </c>
      <c r="E42" s="22" t="s">
        <v>18</v>
      </c>
      <c r="F42" s="22" t="s">
        <v>302</v>
      </c>
      <c r="G42" s="34">
        <v>167782.54</v>
      </c>
      <c r="H42" s="34">
        <v>167782.54</v>
      </c>
      <c r="I42" s="18">
        <f t="shared" si="0"/>
        <v>0</v>
      </c>
      <c r="J42" s="25">
        <v>45869</v>
      </c>
      <c r="K42" s="19" t="s">
        <v>11</v>
      </c>
    </row>
    <row r="43" spans="2:11" x14ac:dyDescent="0.3">
      <c r="B43" s="22" t="s">
        <v>136</v>
      </c>
      <c r="C43" s="27">
        <f>DATE(2025,7,2)</f>
        <v>45840</v>
      </c>
      <c r="D43" s="22" t="s">
        <v>19</v>
      </c>
      <c r="E43" s="22" t="s">
        <v>18</v>
      </c>
      <c r="F43" s="22" t="s">
        <v>303</v>
      </c>
      <c r="G43" s="34">
        <v>80082.009999999995</v>
      </c>
      <c r="H43" s="34">
        <v>80082.009999999995</v>
      </c>
      <c r="I43" s="18">
        <f t="shared" si="0"/>
        <v>0</v>
      </c>
      <c r="J43" s="25">
        <v>45869</v>
      </c>
      <c r="K43" s="19" t="s">
        <v>11</v>
      </c>
    </row>
    <row r="44" spans="2:11" x14ac:dyDescent="0.3">
      <c r="B44" s="22" t="s">
        <v>137</v>
      </c>
      <c r="C44" s="27">
        <f>DATE(2025,7,2)</f>
        <v>45840</v>
      </c>
      <c r="D44" s="22" t="s">
        <v>19</v>
      </c>
      <c r="E44" s="22" t="s">
        <v>18</v>
      </c>
      <c r="F44" s="22" t="s">
        <v>304</v>
      </c>
      <c r="G44" s="34">
        <v>12457.7</v>
      </c>
      <c r="H44" s="34">
        <v>12457.7</v>
      </c>
      <c r="I44" s="18">
        <f t="shared" si="0"/>
        <v>0</v>
      </c>
      <c r="J44" s="25">
        <v>45869</v>
      </c>
      <c r="K44" s="19" t="s">
        <v>11</v>
      </c>
    </row>
    <row r="45" spans="2:11" x14ac:dyDescent="0.3">
      <c r="B45" s="22" t="s">
        <v>138</v>
      </c>
      <c r="C45" s="27">
        <f>DATE(2025,7,3)</f>
        <v>45841</v>
      </c>
      <c r="D45" s="22" t="s">
        <v>37</v>
      </c>
      <c r="E45" s="22" t="s">
        <v>44</v>
      </c>
      <c r="F45" s="22" t="s">
        <v>305</v>
      </c>
      <c r="G45" s="34">
        <v>58333.32</v>
      </c>
      <c r="H45" s="34">
        <v>58333.32</v>
      </c>
      <c r="I45" s="18">
        <f t="shared" si="0"/>
        <v>0</v>
      </c>
      <c r="J45" s="25">
        <v>45869</v>
      </c>
      <c r="K45" s="19" t="s">
        <v>11</v>
      </c>
    </row>
    <row r="46" spans="2:11" x14ac:dyDescent="0.3">
      <c r="B46" s="22" t="s">
        <v>139</v>
      </c>
      <c r="C46" s="27">
        <f>DATE(2025,7,3)</f>
        <v>45841</v>
      </c>
      <c r="D46" s="22" t="s">
        <v>232</v>
      </c>
      <c r="E46" s="22" t="s">
        <v>264</v>
      </c>
      <c r="F46" s="22" t="s">
        <v>306</v>
      </c>
      <c r="G46" s="34">
        <v>11151</v>
      </c>
      <c r="H46" s="34">
        <v>11151</v>
      </c>
      <c r="I46" s="18">
        <f t="shared" si="0"/>
        <v>0</v>
      </c>
      <c r="J46" s="25">
        <v>45869</v>
      </c>
      <c r="K46" s="19" t="s">
        <v>11</v>
      </c>
    </row>
    <row r="47" spans="2:11" x14ac:dyDescent="0.3">
      <c r="B47" s="22" t="s">
        <v>140</v>
      </c>
      <c r="C47" s="27">
        <f>DATE(2025,7,3)</f>
        <v>45841</v>
      </c>
      <c r="D47" s="22" t="s">
        <v>57</v>
      </c>
      <c r="E47" s="22" t="s">
        <v>65</v>
      </c>
      <c r="F47" s="22" t="s">
        <v>71</v>
      </c>
      <c r="G47" s="34">
        <v>1539.86</v>
      </c>
      <c r="H47" s="34">
        <v>1539.86</v>
      </c>
      <c r="I47" s="18">
        <f t="shared" si="0"/>
        <v>0</v>
      </c>
      <c r="J47" s="25">
        <v>45869</v>
      </c>
      <c r="K47" s="19" t="s">
        <v>11</v>
      </c>
    </row>
    <row r="48" spans="2:11" x14ac:dyDescent="0.3">
      <c r="B48" s="22" t="s">
        <v>141</v>
      </c>
      <c r="C48" s="27">
        <f>DATE(2025,7,3)</f>
        <v>45841</v>
      </c>
      <c r="D48" s="22" t="s">
        <v>57</v>
      </c>
      <c r="E48" s="22" t="s">
        <v>65</v>
      </c>
      <c r="F48" s="22" t="s">
        <v>71</v>
      </c>
      <c r="G48" s="34">
        <v>1010.41</v>
      </c>
      <c r="H48" s="34">
        <v>1010.41</v>
      </c>
      <c r="I48" s="18">
        <f t="shared" si="0"/>
        <v>0</v>
      </c>
      <c r="J48" s="25">
        <v>45869</v>
      </c>
      <c r="K48" s="19" t="s">
        <v>11</v>
      </c>
    </row>
    <row r="49" spans="2:11" x14ac:dyDescent="0.3">
      <c r="B49" s="22" t="s">
        <v>142</v>
      </c>
      <c r="C49" s="27">
        <f t="shared" ref="C49:C71" si="4">DATE(2025,7,9)</f>
        <v>45847</v>
      </c>
      <c r="D49" s="22" t="s">
        <v>220</v>
      </c>
      <c r="E49" s="22" t="s">
        <v>251</v>
      </c>
      <c r="F49" s="22" t="s">
        <v>307</v>
      </c>
      <c r="G49" s="34">
        <v>2760</v>
      </c>
      <c r="H49" s="34">
        <v>2760</v>
      </c>
      <c r="I49" s="18">
        <f t="shared" si="0"/>
        <v>0</v>
      </c>
      <c r="J49" s="25">
        <v>45869</v>
      </c>
      <c r="K49" s="19" t="s">
        <v>11</v>
      </c>
    </row>
    <row r="50" spans="2:11" x14ac:dyDescent="0.3">
      <c r="B50" s="22" t="s">
        <v>143</v>
      </c>
      <c r="C50" s="27">
        <f t="shared" si="4"/>
        <v>45847</v>
      </c>
      <c r="D50" s="22" t="s">
        <v>220</v>
      </c>
      <c r="E50" s="22" t="s">
        <v>251</v>
      </c>
      <c r="F50" s="22" t="s">
        <v>288</v>
      </c>
      <c r="G50" s="34">
        <v>8100</v>
      </c>
      <c r="H50" s="34">
        <v>8100</v>
      </c>
      <c r="I50" s="18">
        <f t="shared" si="0"/>
        <v>0</v>
      </c>
      <c r="J50" s="25">
        <v>45869</v>
      </c>
      <c r="K50" s="19" t="s">
        <v>11</v>
      </c>
    </row>
    <row r="51" spans="2:11" x14ac:dyDescent="0.3">
      <c r="B51" s="22" t="s">
        <v>144</v>
      </c>
      <c r="C51" s="27">
        <f t="shared" si="4"/>
        <v>45847</v>
      </c>
      <c r="D51" s="22" t="s">
        <v>220</v>
      </c>
      <c r="E51" s="22" t="s">
        <v>251</v>
      </c>
      <c r="F51" s="22" t="s">
        <v>308</v>
      </c>
      <c r="G51" s="34">
        <v>2220</v>
      </c>
      <c r="H51" s="34">
        <v>2220</v>
      </c>
      <c r="I51" s="18">
        <f t="shared" si="0"/>
        <v>0</v>
      </c>
      <c r="J51" s="25">
        <v>45869</v>
      </c>
      <c r="K51" s="19" t="s">
        <v>11</v>
      </c>
    </row>
    <row r="52" spans="2:11" x14ac:dyDescent="0.3">
      <c r="B52" s="22" t="s">
        <v>145</v>
      </c>
      <c r="C52" s="27">
        <f t="shared" si="4"/>
        <v>45847</v>
      </c>
      <c r="D52" s="22" t="s">
        <v>220</v>
      </c>
      <c r="E52" s="22" t="s">
        <v>251</v>
      </c>
      <c r="F52" s="22" t="s">
        <v>288</v>
      </c>
      <c r="G52" s="34">
        <v>2520</v>
      </c>
      <c r="H52" s="34">
        <v>2520</v>
      </c>
      <c r="I52" s="18">
        <f t="shared" si="0"/>
        <v>0</v>
      </c>
      <c r="J52" s="25">
        <v>45869</v>
      </c>
      <c r="K52" s="19" t="s">
        <v>11</v>
      </c>
    </row>
    <row r="53" spans="2:11" x14ac:dyDescent="0.3">
      <c r="B53" s="22" t="s">
        <v>146</v>
      </c>
      <c r="C53" s="27">
        <f t="shared" si="4"/>
        <v>45847</v>
      </c>
      <c r="D53" s="22" t="s">
        <v>220</v>
      </c>
      <c r="E53" s="22" t="s">
        <v>251</v>
      </c>
      <c r="F53" s="22" t="s">
        <v>288</v>
      </c>
      <c r="G53" s="34">
        <v>2460</v>
      </c>
      <c r="H53" s="34">
        <v>2460</v>
      </c>
      <c r="I53" s="18">
        <f t="shared" si="0"/>
        <v>0</v>
      </c>
      <c r="J53" s="25">
        <v>45869</v>
      </c>
      <c r="K53" s="19" t="s">
        <v>11</v>
      </c>
    </row>
    <row r="54" spans="2:11" x14ac:dyDescent="0.3">
      <c r="B54" s="22" t="s">
        <v>147</v>
      </c>
      <c r="C54" s="27">
        <f t="shared" si="4"/>
        <v>45847</v>
      </c>
      <c r="D54" s="22" t="s">
        <v>220</v>
      </c>
      <c r="E54" s="22" t="s">
        <v>251</v>
      </c>
      <c r="F54" s="22" t="s">
        <v>309</v>
      </c>
      <c r="G54" s="34">
        <v>1620</v>
      </c>
      <c r="H54" s="34">
        <v>1620</v>
      </c>
      <c r="I54" s="18">
        <f t="shared" si="0"/>
        <v>0</v>
      </c>
      <c r="J54" s="25">
        <v>45869</v>
      </c>
      <c r="K54" s="19" t="s">
        <v>11</v>
      </c>
    </row>
    <row r="55" spans="2:11" x14ac:dyDescent="0.3">
      <c r="B55" s="22" t="s">
        <v>148</v>
      </c>
      <c r="C55" s="27">
        <f t="shared" si="4"/>
        <v>45847</v>
      </c>
      <c r="D55" s="22" t="s">
        <v>220</v>
      </c>
      <c r="E55" s="22" t="s">
        <v>251</v>
      </c>
      <c r="F55" s="22" t="s">
        <v>310</v>
      </c>
      <c r="G55" s="34">
        <v>2460</v>
      </c>
      <c r="H55" s="34">
        <v>2460</v>
      </c>
      <c r="I55" s="18">
        <f t="shared" si="0"/>
        <v>0</v>
      </c>
      <c r="J55" s="25">
        <v>45869</v>
      </c>
      <c r="K55" s="19" t="s">
        <v>11</v>
      </c>
    </row>
    <row r="56" spans="2:11" x14ac:dyDescent="0.3">
      <c r="B56" s="22" t="s">
        <v>149</v>
      </c>
      <c r="C56" s="27">
        <f t="shared" si="4"/>
        <v>45847</v>
      </c>
      <c r="D56" s="22" t="s">
        <v>233</v>
      </c>
      <c r="E56" s="22" t="s">
        <v>265</v>
      </c>
      <c r="F56" s="22" t="s">
        <v>311</v>
      </c>
      <c r="G56" s="34">
        <v>117415.9</v>
      </c>
      <c r="H56" s="34">
        <v>117415.9</v>
      </c>
      <c r="I56" s="18">
        <f t="shared" si="0"/>
        <v>0</v>
      </c>
      <c r="J56" s="25">
        <v>45869</v>
      </c>
      <c r="K56" s="19" t="s">
        <v>11</v>
      </c>
    </row>
    <row r="57" spans="2:11" x14ac:dyDescent="0.3">
      <c r="B57" s="22" t="s">
        <v>150</v>
      </c>
      <c r="C57" s="27">
        <f t="shared" si="4"/>
        <v>45847</v>
      </c>
      <c r="D57" s="22" t="s">
        <v>86</v>
      </c>
      <c r="E57" s="22" t="s">
        <v>99</v>
      </c>
      <c r="F57" s="22" t="s">
        <v>312</v>
      </c>
      <c r="G57" s="34">
        <v>203443.8</v>
      </c>
      <c r="H57" s="34">
        <v>203443.8</v>
      </c>
      <c r="I57" s="18">
        <f t="shared" si="0"/>
        <v>0</v>
      </c>
      <c r="J57" s="25">
        <v>45869</v>
      </c>
      <c r="K57" s="19" t="s">
        <v>11</v>
      </c>
    </row>
    <row r="58" spans="2:11" x14ac:dyDescent="0.3">
      <c r="B58" s="22" t="s">
        <v>151</v>
      </c>
      <c r="C58" s="27">
        <f t="shared" si="4"/>
        <v>45847</v>
      </c>
      <c r="D58" s="22" t="s">
        <v>88</v>
      </c>
      <c r="E58" s="22" t="s">
        <v>101</v>
      </c>
      <c r="F58" s="22" t="s">
        <v>313</v>
      </c>
      <c r="G58" s="34">
        <v>177600.01</v>
      </c>
      <c r="H58" s="34">
        <v>177600.01</v>
      </c>
      <c r="I58" s="18">
        <f t="shared" si="0"/>
        <v>0</v>
      </c>
      <c r="J58" s="25">
        <v>45869</v>
      </c>
      <c r="K58" s="19" t="s">
        <v>11</v>
      </c>
    </row>
    <row r="59" spans="2:11" x14ac:dyDescent="0.3">
      <c r="B59" s="22" t="s">
        <v>152</v>
      </c>
      <c r="C59" s="27">
        <f t="shared" si="4"/>
        <v>45847</v>
      </c>
      <c r="D59" s="22" t="s">
        <v>234</v>
      </c>
      <c r="E59" s="22" t="s">
        <v>266</v>
      </c>
      <c r="F59" s="22" t="s">
        <v>314</v>
      </c>
      <c r="G59" s="34">
        <v>177000</v>
      </c>
      <c r="H59" s="34">
        <v>177000</v>
      </c>
      <c r="I59" s="18">
        <f t="shared" si="0"/>
        <v>0</v>
      </c>
      <c r="J59" s="25">
        <v>45869</v>
      </c>
      <c r="K59" s="19" t="s">
        <v>11</v>
      </c>
    </row>
    <row r="60" spans="2:11" x14ac:dyDescent="0.3">
      <c r="B60" s="22" t="s">
        <v>153</v>
      </c>
      <c r="C60" s="27">
        <f t="shared" si="4"/>
        <v>45847</v>
      </c>
      <c r="D60" s="22" t="s">
        <v>234</v>
      </c>
      <c r="E60" s="22" t="s">
        <v>266</v>
      </c>
      <c r="F60" s="22" t="s">
        <v>315</v>
      </c>
      <c r="G60" s="34">
        <v>177000</v>
      </c>
      <c r="H60" s="34">
        <v>177000</v>
      </c>
      <c r="I60" s="18">
        <f t="shared" si="0"/>
        <v>0</v>
      </c>
      <c r="J60" s="25">
        <v>45869</v>
      </c>
      <c r="K60" s="19" t="s">
        <v>11</v>
      </c>
    </row>
    <row r="61" spans="2:11" x14ac:dyDescent="0.3">
      <c r="B61" s="22" t="s">
        <v>154</v>
      </c>
      <c r="C61" s="27">
        <f t="shared" si="4"/>
        <v>45847</v>
      </c>
      <c r="D61" s="22" t="s">
        <v>26</v>
      </c>
      <c r="E61" s="22" t="s">
        <v>28</v>
      </c>
      <c r="F61" s="22" t="s">
        <v>316</v>
      </c>
      <c r="G61" s="34">
        <v>601353.11</v>
      </c>
      <c r="H61" s="34">
        <v>601353.11</v>
      </c>
      <c r="I61" s="18">
        <f t="shared" si="0"/>
        <v>0</v>
      </c>
      <c r="J61" s="25">
        <v>45869</v>
      </c>
      <c r="K61" s="19" t="s">
        <v>11</v>
      </c>
    </row>
    <row r="62" spans="2:11" x14ac:dyDescent="0.3">
      <c r="B62" s="22" t="s">
        <v>155</v>
      </c>
      <c r="C62" s="27">
        <f t="shared" si="4"/>
        <v>45847</v>
      </c>
      <c r="D62" s="22" t="s">
        <v>32</v>
      </c>
      <c r="E62" s="22" t="s">
        <v>33</v>
      </c>
      <c r="F62" s="22" t="s">
        <v>317</v>
      </c>
      <c r="G62" s="34">
        <v>810</v>
      </c>
      <c r="H62" s="34">
        <v>810</v>
      </c>
      <c r="I62" s="18">
        <f t="shared" si="0"/>
        <v>0</v>
      </c>
      <c r="J62" s="25">
        <v>45869</v>
      </c>
      <c r="K62" s="19" t="s">
        <v>11</v>
      </c>
    </row>
    <row r="63" spans="2:11" x14ac:dyDescent="0.3">
      <c r="B63" s="22" t="s">
        <v>156</v>
      </c>
      <c r="C63" s="27">
        <f t="shared" si="4"/>
        <v>45847</v>
      </c>
      <c r="D63" s="22" t="s">
        <v>66</v>
      </c>
      <c r="E63" s="22" t="s">
        <v>68</v>
      </c>
      <c r="F63" s="22" t="s">
        <v>318</v>
      </c>
      <c r="G63" s="34">
        <v>70800</v>
      </c>
      <c r="H63" s="34">
        <v>70800</v>
      </c>
      <c r="I63" s="18">
        <f t="shared" si="0"/>
        <v>0</v>
      </c>
      <c r="J63" s="25">
        <v>45869</v>
      </c>
      <c r="K63" s="19" t="s">
        <v>11</v>
      </c>
    </row>
    <row r="64" spans="2:11" x14ac:dyDescent="0.3">
      <c r="B64" s="22" t="s">
        <v>157</v>
      </c>
      <c r="C64" s="27">
        <f t="shared" si="4"/>
        <v>45847</v>
      </c>
      <c r="D64" s="22" t="s">
        <v>38</v>
      </c>
      <c r="E64" s="22" t="s">
        <v>45</v>
      </c>
      <c r="F64" s="22" t="s">
        <v>318</v>
      </c>
      <c r="G64" s="34">
        <v>50000</v>
      </c>
      <c r="H64" s="34">
        <v>50000</v>
      </c>
      <c r="I64" s="18">
        <f t="shared" si="0"/>
        <v>0</v>
      </c>
      <c r="J64" s="25">
        <v>45869</v>
      </c>
      <c r="K64" s="19" t="s">
        <v>11</v>
      </c>
    </row>
    <row r="65" spans="2:11" x14ac:dyDescent="0.3">
      <c r="B65" s="22" t="s">
        <v>158</v>
      </c>
      <c r="C65" s="27">
        <f t="shared" si="4"/>
        <v>45847</v>
      </c>
      <c r="D65" s="22" t="s">
        <v>36</v>
      </c>
      <c r="E65" s="22" t="s">
        <v>43</v>
      </c>
      <c r="F65" s="22" t="s">
        <v>319</v>
      </c>
      <c r="G65" s="34">
        <v>50000</v>
      </c>
      <c r="H65" s="34">
        <v>50000</v>
      </c>
      <c r="I65" s="18">
        <f t="shared" si="0"/>
        <v>0</v>
      </c>
      <c r="J65" s="25">
        <v>45869</v>
      </c>
      <c r="K65" s="19" t="s">
        <v>11</v>
      </c>
    </row>
    <row r="66" spans="2:11" x14ac:dyDescent="0.3">
      <c r="B66" s="22" t="s">
        <v>159</v>
      </c>
      <c r="C66" s="27">
        <f t="shared" si="4"/>
        <v>45847</v>
      </c>
      <c r="D66" s="22" t="s">
        <v>78</v>
      </c>
      <c r="E66" s="22" t="s">
        <v>92</v>
      </c>
      <c r="F66" s="22" t="s">
        <v>320</v>
      </c>
      <c r="G66" s="34">
        <v>116599.34</v>
      </c>
      <c r="H66" s="34">
        <v>116599.34</v>
      </c>
      <c r="I66" s="18">
        <f t="shared" si="0"/>
        <v>0</v>
      </c>
      <c r="J66" s="25">
        <v>45869</v>
      </c>
      <c r="K66" s="19" t="s">
        <v>11</v>
      </c>
    </row>
    <row r="67" spans="2:11" x14ac:dyDescent="0.3">
      <c r="B67" s="22" t="s">
        <v>160</v>
      </c>
      <c r="C67" s="27">
        <f t="shared" si="4"/>
        <v>45847</v>
      </c>
      <c r="D67" s="22" t="s">
        <v>21</v>
      </c>
      <c r="E67" s="22" t="s">
        <v>22</v>
      </c>
      <c r="F67" s="22" t="s">
        <v>321</v>
      </c>
      <c r="G67" s="34">
        <v>871015.16</v>
      </c>
      <c r="H67" s="34">
        <v>871015.16</v>
      </c>
      <c r="I67" s="18">
        <f t="shared" si="0"/>
        <v>0</v>
      </c>
      <c r="J67" s="25">
        <v>45869</v>
      </c>
      <c r="K67" s="19" t="s">
        <v>11</v>
      </c>
    </row>
    <row r="68" spans="2:11" x14ac:dyDescent="0.3">
      <c r="B68" s="22" t="s">
        <v>161</v>
      </c>
      <c r="C68" s="27">
        <f t="shared" si="4"/>
        <v>45847</v>
      </c>
      <c r="D68" s="22" t="s">
        <v>89</v>
      </c>
      <c r="E68" s="22" t="s">
        <v>102</v>
      </c>
      <c r="F68" s="22" t="s">
        <v>322</v>
      </c>
      <c r="G68" s="34">
        <v>44000</v>
      </c>
      <c r="H68" s="34">
        <v>44000</v>
      </c>
      <c r="I68" s="18">
        <f t="shared" si="0"/>
        <v>0</v>
      </c>
      <c r="J68" s="25">
        <v>45869</v>
      </c>
      <c r="K68" s="19" t="s">
        <v>11</v>
      </c>
    </row>
    <row r="69" spans="2:11" x14ac:dyDescent="0.3">
      <c r="B69" s="22" t="s">
        <v>162</v>
      </c>
      <c r="C69" s="27">
        <f t="shared" si="4"/>
        <v>45847</v>
      </c>
      <c r="D69" s="22" t="s">
        <v>30</v>
      </c>
      <c r="E69" s="22" t="s">
        <v>31</v>
      </c>
      <c r="F69" s="22" t="s">
        <v>323</v>
      </c>
      <c r="G69" s="34">
        <v>2500</v>
      </c>
      <c r="H69" s="34">
        <v>2500</v>
      </c>
      <c r="I69" s="18">
        <f t="shared" si="0"/>
        <v>0</v>
      </c>
      <c r="J69" s="25">
        <v>45869</v>
      </c>
      <c r="K69" s="19" t="s">
        <v>11</v>
      </c>
    </row>
    <row r="70" spans="2:11" x14ac:dyDescent="0.3">
      <c r="B70" s="22" t="s">
        <v>163</v>
      </c>
      <c r="C70" s="27">
        <f t="shared" si="4"/>
        <v>45847</v>
      </c>
      <c r="D70" s="22" t="s">
        <v>235</v>
      </c>
      <c r="E70" s="22" t="s">
        <v>267</v>
      </c>
      <c r="F70" s="22" t="s">
        <v>324</v>
      </c>
      <c r="G70" s="34">
        <v>277066.71999999997</v>
      </c>
      <c r="H70" s="34">
        <v>277066.71999999997</v>
      </c>
      <c r="I70" s="18">
        <f t="shared" si="0"/>
        <v>0</v>
      </c>
      <c r="J70" s="25">
        <v>45869</v>
      </c>
      <c r="K70" s="19" t="s">
        <v>11</v>
      </c>
    </row>
    <row r="71" spans="2:11" x14ac:dyDescent="0.3">
      <c r="B71" s="22" t="s">
        <v>74</v>
      </c>
      <c r="C71" s="27">
        <f t="shared" si="4"/>
        <v>45847</v>
      </c>
      <c r="D71" s="22" t="s">
        <v>80</v>
      </c>
      <c r="E71" s="22" t="s">
        <v>93</v>
      </c>
      <c r="F71" s="22" t="s">
        <v>325</v>
      </c>
      <c r="G71" s="34">
        <v>14160</v>
      </c>
      <c r="H71" s="34">
        <v>14160</v>
      </c>
      <c r="I71" s="18">
        <f t="shared" si="0"/>
        <v>0</v>
      </c>
      <c r="J71" s="25">
        <v>45869</v>
      </c>
      <c r="K71" s="19" t="s">
        <v>11</v>
      </c>
    </row>
    <row r="72" spans="2:11" x14ac:dyDescent="0.3">
      <c r="B72" s="22" t="s">
        <v>164</v>
      </c>
      <c r="C72" s="27">
        <f>DATE(2025,7,10)</f>
        <v>45848</v>
      </c>
      <c r="D72" s="22" t="s">
        <v>217</v>
      </c>
      <c r="E72" s="22" t="s">
        <v>248</v>
      </c>
      <c r="F72" s="22" t="s">
        <v>326</v>
      </c>
      <c r="G72" s="34">
        <v>7039</v>
      </c>
      <c r="H72" s="34">
        <v>7039</v>
      </c>
      <c r="I72" s="18">
        <f t="shared" si="0"/>
        <v>0</v>
      </c>
      <c r="J72" s="25">
        <v>45869</v>
      </c>
      <c r="K72" s="19" t="s">
        <v>11</v>
      </c>
    </row>
    <row r="73" spans="2:11" x14ac:dyDescent="0.3">
      <c r="B73" s="22" t="s">
        <v>165</v>
      </c>
      <c r="C73" s="27">
        <f t="shared" ref="C73:C74" si="5">DATE(2025,7,10)</f>
        <v>45848</v>
      </c>
      <c r="D73" s="22" t="s">
        <v>236</v>
      </c>
      <c r="E73" s="22" t="s">
        <v>268</v>
      </c>
      <c r="F73" s="22" t="s">
        <v>327</v>
      </c>
      <c r="G73" s="34">
        <v>75142.399999999994</v>
      </c>
      <c r="H73" s="34">
        <v>75142.399999999994</v>
      </c>
      <c r="I73" s="18">
        <f t="shared" si="0"/>
        <v>0</v>
      </c>
      <c r="J73" s="25">
        <v>45869</v>
      </c>
      <c r="K73" s="19" t="s">
        <v>11</v>
      </c>
    </row>
    <row r="74" spans="2:11" x14ac:dyDescent="0.3">
      <c r="B74" s="22" t="s">
        <v>166</v>
      </c>
      <c r="C74" s="27">
        <f t="shared" si="5"/>
        <v>45848</v>
      </c>
      <c r="D74" s="22" t="s">
        <v>237</v>
      </c>
      <c r="E74" s="22" t="s">
        <v>269</v>
      </c>
      <c r="F74" s="22" t="s">
        <v>328</v>
      </c>
      <c r="G74" s="34">
        <v>5540.1</v>
      </c>
      <c r="H74" s="34">
        <v>5540.1</v>
      </c>
      <c r="I74" s="18">
        <f t="shared" si="0"/>
        <v>0</v>
      </c>
      <c r="J74" s="25">
        <v>45869</v>
      </c>
      <c r="K74" s="19" t="s">
        <v>11</v>
      </c>
    </row>
    <row r="75" spans="2:11" x14ac:dyDescent="0.3">
      <c r="B75" s="22" t="s">
        <v>167</v>
      </c>
      <c r="C75" s="27">
        <f>DATE(2025,7,11)</f>
        <v>45849</v>
      </c>
      <c r="D75" s="22" t="s">
        <v>14</v>
      </c>
      <c r="E75" s="22" t="s">
        <v>16</v>
      </c>
      <c r="F75" s="22" t="s">
        <v>329</v>
      </c>
      <c r="G75" s="34">
        <v>258321.65</v>
      </c>
      <c r="H75" s="34">
        <v>258321.65</v>
      </c>
      <c r="I75" s="18">
        <f t="shared" si="0"/>
        <v>0</v>
      </c>
      <c r="J75" s="25">
        <v>45869</v>
      </c>
      <c r="K75" s="19" t="s">
        <v>11</v>
      </c>
    </row>
    <row r="76" spans="2:11" x14ac:dyDescent="0.3">
      <c r="B76" s="22" t="s">
        <v>168</v>
      </c>
      <c r="C76" s="27">
        <f>DATE(2025,7,14)</f>
        <v>45852</v>
      </c>
      <c r="D76" s="22" t="s">
        <v>238</v>
      </c>
      <c r="E76" s="22" t="s">
        <v>270</v>
      </c>
      <c r="F76" s="22" t="s">
        <v>330</v>
      </c>
      <c r="G76" s="34">
        <v>7080</v>
      </c>
      <c r="H76" s="34">
        <v>7080</v>
      </c>
      <c r="I76" s="18">
        <f t="shared" si="0"/>
        <v>0</v>
      </c>
      <c r="J76" s="25">
        <v>45869</v>
      </c>
      <c r="K76" s="19" t="s">
        <v>11</v>
      </c>
    </row>
    <row r="77" spans="2:11" x14ac:dyDescent="0.3">
      <c r="B77" s="22" t="s">
        <v>169</v>
      </c>
      <c r="C77" s="27">
        <f t="shared" ref="C77:C115" si="6">DATE(2025,7,14)</f>
        <v>45852</v>
      </c>
      <c r="D77" s="22" t="s">
        <v>239</v>
      </c>
      <c r="E77" s="22" t="s">
        <v>271</v>
      </c>
      <c r="F77" s="22" t="s">
        <v>331</v>
      </c>
      <c r="G77" s="34">
        <v>112000</v>
      </c>
      <c r="H77" s="34">
        <v>112000</v>
      </c>
      <c r="I77" s="18">
        <f t="shared" si="0"/>
        <v>0</v>
      </c>
      <c r="J77" s="25">
        <v>45869</v>
      </c>
      <c r="K77" s="19" t="s">
        <v>11</v>
      </c>
    </row>
    <row r="78" spans="2:11" x14ac:dyDescent="0.3">
      <c r="B78" s="22" t="s">
        <v>170</v>
      </c>
      <c r="C78" s="27">
        <f t="shared" si="6"/>
        <v>45852</v>
      </c>
      <c r="D78" s="22" t="s">
        <v>81</v>
      </c>
      <c r="E78" s="22" t="s">
        <v>94</v>
      </c>
      <c r="F78" s="22" t="s">
        <v>332</v>
      </c>
      <c r="G78" s="34">
        <v>26904</v>
      </c>
      <c r="H78" s="34">
        <v>26904</v>
      </c>
      <c r="I78" s="18">
        <f t="shared" si="0"/>
        <v>0</v>
      </c>
      <c r="J78" s="25">
        <v>45869</v>
      </c>
      <c r="K78" s="19" t="s">
        <v>11</v>
      </c>
    </row>
    <row r="79" spans="2:11" x14ac:dyDescent="0.3">
      <c r="B79" s="22" t="s">
        <v>171</v>
      </c>
      <c r="C79" s="27">
        <f t="shared" si="6"/>
        <v>45852</v>
      </c>
      <c r="D79" s="22" t="s">
        <v>240</v>
      </c>
      <c r="E79" s="22" t="s">
        <v>272</v>
      </c>
      <c r="F79" s="22" t="s">
        <v>333</v>
      </c>
      <c r="G79" s="34">
        <v>80542.95</v>
      </c>
      <c r="H79" s="34">
        <v>80542.95</v>
      </c>
      <c r="I79" s="18">
        <f t="shared" si="0"/>
        <v>0</v>
      </c>
      <c r="J79" s="25">
        <v>45869</v>
      </c>
      <c r="K79" s="19" t="s">
        <v>11</v>
      </c>
    </row>
    <row r="80" spans="2:11" x14ac:dyDescent="0.3">
      <c r="B80" s="22" t="s">
        <v>172</v>
      </c>
      <c r="C80" s="27">
        <f t="shared" si="6"/>
        <v>45852</v>
      </c>
      <c r="D80" s="22" t="s">
        <v>55</v>
      </c>
      <c r="E80" s="22" t="s">
        <v>63</v>
      </c>
      <c r="F80" s="22" t="s">
        <v>334</v>
      </c>
      <c r="G80" s="34">
        <v>34499.99</v>
      </c>
      <c r="H80" s="34">
        <v>34499.99</v>
      </c>
      <c r="I80" s="18">
        <f t="shared" si="0"/>
        <v>0</v>
      </c>
      <c r="J80" s="25">
        <v>45869</v>
      </c>
      <c r="K80" s="19" t="s">
        <v>11</v>
      </c>
    </row>
    <row r="81" spans="2:11" x14ac:dyDescent="0.3">
      <c r="B81" s="22" t="s">
        <v>173</v>
      </c>
      <c r="C81" s="27">
        <f>DATE(2025,7,15)</f>
        <v>45853</v>
      </c>
      <c r="D81" s="22" t="s">
        <v>79</v>
      </c>
      <c r="E81" s="22" t="s">
        <v>273</v>
      </c>
      <c r="F81" s="22" t="s">
        <v>335</v>
      </c>
      <c r="G81" s="34">
        <v>32037</v>
      </c>
      <c r="H81" s="34">
        <v>32037</v>
      </c>
      <c r="I81" s="18">
        <f t="shared" si="0"/>
        <v>0</v>
      </c>
      <c r="J81" s="25">
        <v>45869</v>
      </c>
      <c r="K81" s="19" t="s">
        <v>11</v>
      </c>
    </row>
    <row r="82" spans="2:11" x14ac:dyDescent="0.3">
      <c r="B82" s="22" t="s">
        <v>174</v>
      </c>
      <c r="C82" s="27">
        <f t="shared" ref="C82:C89" si="7">DATE(2025,7,15)</f>
        <v>45853</v>
      </c>
      <c r="D82" s="22" t="s">
        <v>23</v>
      </c>
      <c r="E82" s="22" t="s">
        <v>24</v>
      </c>
      <c r="F82" s="22" t="s">
        <v>103</v>
      </c>
      <c r="G82" s="34">
        <v>64782.95</v>
      </c>
      <c r="H82" s="34">
        <v>64782.95</v>
      </c>
      <c r="I82" s="18">
        <f t="shared" si="0"/>
        <v>0</v>
      </c>
      <c r="J82" s="25">
        <v>45869</v>
      </c>
      <c r="K82" s="19" t="s">
        <v>11</v>
      </c>
    </row>
    <row r="83" spans="2:11" x14ac:dyDescent="0.3">
      <c r="B83" s="22" t="s">
        <v>175</v>
      </c>
      <c r="C83" s="27">
        <f t="shared" si="7"/>
        <v>45853</v>
      </c>
      <c r="D83" s="22" t="s">
        <v>76</v>
      </c>
      <c r="E83" s="22" t="s">
        <v>90</v>
      </c>
      <c r="F83" s="22" t="s">
        <v>336</v>
      </c>
      <c r="G83" s="34">
        <v>100000</v>
      </c>
      <c r="H83" s="34">
        <v>100000</v>
      </c>
      <c r="I83" s="18">
        <f t="shared" si="0"/>
        <v>0</v>
      </c>
      <c r="J83" s="25">
        <v>45869</v>
      </c>
      <c r="K83" s="19" t="s">
        <v>11</v>
      </c>
    </row>
    <row r="84" spans="2:11" x14ac:dyDescent="0.3">
      <c r="B84" s="22" t="s">
        <v>176</v>
      </c>
      <c r="C84" s="27">
        <f t="shared" si="7"/>
        <v>45853</v>
      </c>
      <c r="D84" s="22" t="s">
        <v>52</v>
      </c>
      <c r="E84" s="22" t="s">
        <v>60</v>
      </c>
      <c r="F84" s="22" t="s">
        <v>336</v>
      </c>
      <c r="G84" s="33">
        <v>215000</v>
      </c>
      <c r="H84" s="33">
        <v>215000</v>
      </c>
      <c r="I84" s="18">
        <f t="shared" si="0"/>
        <v>0</v>
      </c>
      <c r="J84" s="25">
        <v>45869</v>
      </c>
      <c r="K84" s="19" t="s">
        <v>11</v>
      </c>
    </row>
    <row r="85" spans="2:11" x14ac:dyDescent="0.3">
      <c r="B85" s="22" t="s">
        <v>177</v>
      </c>
      <c r="C85" s="27">
        <f t="shared" si="7"/>
        <v>45853</v>
      </c>
      <c r="D85" s="22" t="s">
        <v>222</v>
      </c>
      <c r="E85" s="22" t="s">
        <v>253</v>
      </c>
      <c r="F85" s="22" t="s">
        <v>336</v>
      </c>
      <c r="G85" s="33">
        <v>205000</v>
      </c>
      <c r="H85" s="33">
        <v>205000</v>
      </c>
      <c r="I85" s="18">
        <f t="shared" si="0"/>
        <v>0</v>
      </c>
      <c r="J85" s="25">
        <v>45869</v>
      </c>
      <c r="K85" s="19" t="s">
        <v>11</v>
      </c>
    </row>
    <row r="86" spans="2:11" x14ac:dyDescent="0.3">
      <c r="B86" s="22" t="s">
        <v>123</v>
      </c>
      <c r="C86" s="27">
        <f t="shared" si="7"/>
        <v>45853</v>
      </c>
      <c r="D86" s="22" t="s">
        <v>53</v>
      </c>
      <c r="E86" s="22" t="s">
        <v>61</v>
      </c>
      <c r="F86" s="22" t="s">
        <v>336</v>
      </c>
      <c r="G86" s="33">
        <v>215000</v>
      </c>
      <c r="H86" s="33">
        <v>215000</v>
      </c>
      <c r="I86" s="18">
        <f t="shared" si="0"/>
        <v>0</v>
      </c>
      <c r="J86" s="25">
        <v>45869</v>
      </c>
      <c r="K86" s="19" t="s">
        <v>11</v>
      </c>
    </row>
    <row r="87" spans="2:11" x14ac:dyDescent="0.3">
      <c r="B87" s="22" t="s">
        <v>123</v>
      </c>
      <c r="C87" s="27">
        <f t="shared" si="7"/>
        <v>45853</v>
      </c>
      <c r="D87" s="22" t="s">
        <v>51</v>
      </c>
      <c r="E87" s="22" t="s">
        <v>59</v>
      </c>
      <c r="F87" s="22" t="s">
        <v>336</v>
      </c>
      <c r="G87" s="33">
        <v>107500</v>
      </c>
      <c r="H87" s="33">
        <v>107500</v>
      </c>
      <c r="I87" s="18">
        <f t="shared" si="0"/>
        <v>0</v>
      </c>
      <c r="J87" s="25">
        <v>45869</v>
      </c>
      <c r="K87" s="19" t="s">
        <v>11</v>
      </c>
    </row>
    <row r="88" spans="2:11" ht="15.75" customHeight="1" x14ac:dyDescent="0.3">
      <c r="B88" s="22" t="s">
        <v>178</v>
      </c>
      <c r="C88" s="27">
        <f t="shared" si="7"/>
        <v>45853</v>
      </c>
      <c r="D88" s="22" t="s">
        <v>56</v>
      </c>
      <c r="E88" s="22" t="s">
        <v>64</v>
      </c>
      <c r="F88" s="22" t="s">
        <v>70</v>
      </c>
      <c r="G88" s="33">
        <v>45666</v>
      </c>
      <c r="H88" s="33">
        <v>45666</v>
      </c>
      <c r="I88" s="18">
        <f t="shared" si="0"/>
        <v>0</v>
      </c>
      <c r="J88" s="25">
        <v>45869</v>
      </c>
      <c r="K88" s="19" t="s">
        <v>11</v>
      </c>
    </row>
    <row r="89" spans="2:11" x14ac:dyDescent="0.3">
      <c r="B89" s="22" t="s">
        <v>179</v>
      </c>
      <c r="C89" s="27">
        <f t="shared" si="7"/>
        <v>45853</v>
      </c>
      <c r="D89" s="22" t="s">
        <v>241</v>
      </c>
      <c r="E89" s="22" t="s">
        <v>274</v>
      </c>
      <c r="F89" s="22" t="s">
        <v>337</v>
      </c>
      <c r="G89" s="33">
        <v>16638</v>
      </c>
      <c r="H89" s="33">
        <v>16638</v>
      </c>
      <c r="I89" s="18">
        <f t="shared" si="0"/>
        <v>0</v>
      </c>
      <c r="J89" s="25">
        <v>45869</v>
      </c>
      <c r="K89" s="19" t="s">
        <v>11</v>
      </c>
    </row>
    <row r="90" spans="2:11" x14ac:dyDescent="0.3">
      <c r="B90" s="22" t="s">
        <v>180</v>
      </c>
      <c r="C90" s="27">
        <f>DATE(2025,7,16)</f>
        <v>45854</v>
      </c>
      <c r="D90" s="22" t="s">
        <v>242</v>
      </c>
      <c r="E90" s="22" t="s">
        <v>275</v>
      </c>
      <c r="F90" s="22" t="s">
        <v>338</v>
      </c>
      <c r="G90" s="34">
        <v>223551</v>
      </c>
      <c r="H90" s="34">
        <v>223551</v>
      </c>
      <c r="I90" s="18">
        <f t="shared" si="0"/>
        <v>0</v>
      </c>
      <c r="J90" s="25">
        <v>45869</v>
      </c>
      <c r="K90" s="19" t="s">
        <v>11</v>
      </c>
    </row>
    <row r="91" spans="2:11" x14ac:dyDescent="0.3">
      <c r="B91" s="22" t="s">
        <v>181</v>
      </c>
      <c r="C91" s="27">
        <f>DATE(2025,7,17)</f>
        <v>45855</v>
      </c>
      <c r="D91" s="22" t="s">
        <v>25</v>
      </c>
      <c r="E91" s="22" t="s">
        <v>27</v>
      </c>
      <c r="F91" s="22" t="s">
        <v>339</v>
      </c>
      <c r="G91" s="34">
        <v>54500</v>
      </c>
      <c r="H91" s="34">
        <v>54500</v>
      </c>
      <c r="I91" s="18">
        <f t="shared" si="0"/>
        <v>0</v>
      </c>
      <c r="J91" s="25">
        <v>45869</v>
      </c>
      <c r="K91" s="19" t="s">
        <v>11</v>
      </c>
    </row>
    <row r="92" spans="2:11" x14ac:dyDescent="0.3">
      <c r="B92" s="22" t="s">
        <v>182</v>
      </c>
      <c r="C92" s="27">
        <f t="shared" ref="C92:C94" si="8">DATE(2025,7,17)</f>
        <v>45855</v>
      </c>
      <c r="D92" s="22" t="s">
        <v>50</v>
      </c>
      <c r="E92" s="22" t="s">
        <v>58</v>
      </c>
      <c r="F92" s="22" t="s">
        <v>339</v>
      </c>
      <c r="G92" s="34">
        <v>51500</v>
      </c>
      <c r="H92" s="34">
        <v>51500</v>
      </c>
      <c r="I92" s="18">
        <f t="shared" si="0"/>
        <v>0</v>
      </c>
      <c r="J92" s="25">
        <v>45869</v>
      </c>
      <c r="K92" s="19" t="s">
        <v>11</v>
      </c>
    </row>
    <row r="93" spans="2:11" x14ac:dyDescent="0.3">
      <c r="B93" s="22" t="s">
        <v>75</v>
      </c>
      <c r="C93" s="27">
        <f t="shared" si="8"/>
        <v>45855</v>
      </c>
      <c r="D93" s="22" t="s">
        <v>41</v>
      </c>
      <c r="E93" s="22" t="s">
        <v>48</v>
      </c>
      <c r="F93" s="22" t="s">
        <v>339</v>
      </c>
      <c r="G93" s="34">
        <v>73750</v>
      </c>
      <c r="H93" s="34">
        <v>73750</v>
      </c>
      <c r="I93" s="18">
        <f t="shared" si="0"/>
        <v>0</v>
      </c>
      <c r="J93" s="25">
        <v>45869</v>
      </c>
      <c r="K93" s="19" t="s">
        <v>11</v>
      </c>
    </row>
    <row r="94" spans="2:11" x14ac:dyDescent="0.3">
      <c r="B94" s="22" t="s">
        <v>183</v>
      </c>
      <c r="C94" s="27">
        <f t="shared" si="8"/>
        <v>45855</v>
      </c>
      <c r="D94" s="22" t="s">
        <v>229</v>
      </c>
      <c r="E94" s="22" t="s">
        <v>260</v>
      </c>
      <c r="F94" s="22" t="s">
        <v>339</v>
      </c>
      <c r="G94" s="34">
        <v>201250</v>
      </c>
      <c r="H94" s="34">
        <v>201250</v>
      </c>
      <c r="I94" s="18">
        <f t="shared" si="0"/>
        <v>0</v>
      </c>
      <c r="J94" s="25">
        <v>45869</v>
      </c>
      <c r="K94" s="19" t="s">
        <v>11</v>
      </c>
    </row>
    <row r="95" spans="2:11" x14ac:dyDescent="0.3">
      <c r="B95" s="22" t="s">
        <v>184</v>
      </c>
      <c r="C95" s="27">
        <f t="shared" ref="C95:C104" si="9">DATE(2025,7,22)</f>
        <v>45860</v>
      </c>
      <c r="D95" s="22" t="s">
        <v>67</v>
      </c>
      <c r="E95" s="22" t="s">
        <v>69</v>
      </c>
      <c r="F95" s="22" t="s">
        <v>340</v>
      </c>
      <c r="G95" s="34">
        <v>76700</v>
      </c>
      <c r="H95" s="34">
        <v>76700</v>
      </c>
      <c r="I95" s="18">
        <f t="shared" si="0"/>
        <v>0</v>
      </c>
      <c r="J95" s="25">
        <v>45869</v>
      </c>
      <c r="K95" s="19" t="s">
        <v>11</v>
      </c>
    </row>
    <row r="96" spans="2:11" x14ac:dyDescent="0.3">
      <c r="B96" s="22" t="s">
        <v>185</v>
      </c>
      <c r="C96" s="27">
        <f t="shared" si="9"/>
        <v>45860</v>
      </c>
      <c r="D96" s="22" t="s">
        <v>243</v>
      </c>
      <c r="E96" s="22" t="s">
        <v>276</v>
      </c>
      <c r="F96" s="22" t="s">
        <v>341</v>
      </c>
      <c r="G96" s="34">
        <v>354000</v>
      </c>
      <c r="H96" s="34">
        <v>354000</v>
      </c>
      <c r="I96" s="18">
        <f t="shared" si="0"/>
        <v>0</v>
      </c>
      <c r="J96" s="25">
        <v>45869</v>
      </c>
      <c r="K96" s="19" t="s">
        <v>11</v>
      </c>
    </row>
    <row r="97" spans="2:11" x14ac:dyDescent="0.3">
      <c r="B97" s="22" t="s">
        <v>186</v>
      </c>
      <c r="C97" s="27">
        <f t="shared" si="9"/>
        <v>45860</v>
      </c>
      <c r="D97" s="22" t="s">
        <v>40</v>
      </c>
      <c r="E97" s="22" t="s">
        <v>47</v>
      </c>
      <c r="F97" s="22" t="s">
        <v>342</v>
      </c>
      <c r="G97" s="35">
        <v>19500</v>
      </c>
      <c r="H97" s="35">
        <v>19500</v>
      </c>
      <c r="I97" s="18">
        <f t="shared" si="0"/>
        <v>0</v>
      </c>
      <c r="J97" s="25">
        <v>45869</v>
      </c>
      <c r="K97" s="19" t="s">
        <v>11</v>
      </c>
    </row>
    <row r="98" spans="2:11" x14ac:dyDescent="0.3">
      <c r="B98" s="22" t="s">
        <v>187</v>
      </c>
      <c r="C98" s="27">
        <f t="shared" si="9"/>
        <v>45860</v>
      </c>
      <c r="D98" s="22" t="s">
        <v>238</v>
      </c>
      <c r="E98" s="22" t="s">
        <v>270</v>
      </c>
      <c r="F98" s="22" t="s">
        <v>343</v>
      </c>
      <c r="G98" s="35">
        <v>3540</v>
      </c>
      <c r="H98" s="35">
        <v>3540</v>
      </c>
      <c r="I98" s="18">
        <f t="shared" si="0"/>
        <v>0</v>
      </c>
      <c r="J98" s="25">
        <v>45869</v>
      </c>
      <c r="K98" s="19" t="s">
        <v>11</v>
      </c>
    </row>
    <row r="99" spans="2:11" x14ac:dyDescent="0.3">
      <c r="B99" s="22" t="s">
        <v>169</v>
      </c>
      <c r="C99" s="27">
        <f t="shared" si="9"/>
        <v>45860</v>
      </c>
      <c r="D99" s="22" t="s">
        <v>87</v>
      </c>
      <c r="E99" s="22" t="s">
        <v>100</v>
      </c>
      <c r="F99" s="22" t="s">
        <v>344</v>
      </c>
      <c r="G99" s="35">
        <v>239540</v>
      </c>
      <c r="H99" s="35">
        <v>239540</v>
      </c>
      <c r="I99" s="18">
        <f t="shared" si="0"/>
        <v>0</v>
      </c>
      <c r="J99" s="25">
        <v>45869</v>
      </c>
      <c r="K99" s="19" t="s">
        <v>11</v>
      </c>
    </row>
    <row r="100" spans="2:11" x14ac:dyDescent="0.3">
      <c r="B100" s="22" t="s">
        <v>188</v>
      </c>
      <c r="C100" s="27">
        <f t="shared" si="9"/>
        <v>45860</v>
      </c>
      <c r="D100" s="22" t="s">
        <v>232</v>
      </c>
      <c r="E100" s="22" t="s">
        <v>264</v>
      </c>
      <c r="F100" s="22" t="s">
        <v>345</v>
      </c>
      <c r="G100" s="35">
        <v>188800</v>
      </c>
      <c r="H100" s="35">
        <v>188800</v>
      </c>
      <c r="I100" s="18">
        <f t="shared" si="0"/>
        <v>0</v>
      </c>
      <c r="J100" s="25">
        <v>45869</v>
      </c>
      <c r="K100" s="19" t="s">
        <v>11</v>
      </c>
    </row>
    <row r="101" spans="2:11" x14ac:dyDescent="0.3">
      <c r="B101" s="22" t="s">
        <v>189</v>
      </c>
      <c r="C101" s="27">
        <f t="shared" si="9"/>
        <v>45860</v>
      </c>
      <c r="D101" s="22" t="s">
        <v>13</v>
      </c>
      <c r="E101" s="22" t="s">
        <v>15</v>
      </c>
      <c r="F101" s="22" t="s">
        <v>346</v>
      </c>
      <c r="G101" s="35">
        <v>2226</v>
      </c>
      <c r="H101" s="35">
        <v>2226</v>
      </c>
      <c r="I101" s="18">
        <f t="shared" si="0"/>
        <v>0</v>
      </c>
      <c r="J101" s="25">
        <v>45869</v>
      </c>
      <c r="K101" s="19" t="s">
        <v>11</v>
      </c>
    </row>
    <row r="102" spans="2:11" x14ac:dyDescent="0.3">
      <c r="B102" s="22" t="s">
        <v>190</v>
      </c>
      <c r="C102" s="27">
        <f t="shared" si="9"/>
        <v>45860</v>
      </c>
      <c r="D102" s="22" t="s">
        <v>54</v>
      </c>
      <c r="E102" s="22" t="s">
        <v>62</v>
      </c>
      <c r="F102" s="22" t="s">
        <v>339</v>
      </c>
      <c r="G102" s="35">
        <v>215000</v>
      </c>
      <c r="H102" s="35">
        <v>215000</v>
      </c>
      <c r="I102" s="18">
        <f t="shared" si="0"/>
        <v>0</v>
      </c>
      <c r="J102" s="25">
        <v>45869</v>
      </c>
      <c r="K102" s="19" t="s">
        <v>11</v>
      </c>
    </row>
    <row r="103" spans="2:11" x14ac:dyDescent="0.3">
      <c r="B103" s="22" t="s">
        <v>191</v>
      </c>
      <c r="C103" s="27">
        <f t="shared" si="9"/>
        <v>45860</v>
      </c>
      <c r="D103" s="22" t="s">
        <v>42</v>
      </c>
      <c r="E103" s="22" t="s">
        <v>49</v>
      </c>
      <c r="F103" s="22" t="s">
        <v>339</v>
      </c>
      <c r="G103" s="35">
        <v>179000</v>
      </c>
      <c r="H103" s="35">
        <v>179000</v>
      </c>
      <c r="I103" s="18">
        <f t="shared" si="0"/>
        <v>0</v>
      </c>
      <c r="J103" s="25">
        <v>45869</v>
      </c>
      <c r="K103" s="19" t="s">
        <v>11</v>
      </c>
    </row>
    <row r="104" spans="2:11" x14ac:dyDescent="0.3">
      <c r="B104" s="22" t="s">
        <v>192</v>
      </c>
      <c r="C104" s="27">
        <f t="shared" si="9"/>
        <v>45860</v>
      </c>
      <c r="D104" s="22" t="s">
        <v>219</v>
      </c>
      <c r="E104" s="22" t="s">
        <v>277</v>
      </c>
      <c r="F104" s="22" t="s">
        <v>347</v>
      </c>
      <c r="G104" s="35">
        <v>78104.2</v>
      </c>
      <c r="H104" s="35">
        <v>78104.2</v>
      </c>
      <c r="I104" s="18">
        <f t="shared" si="0"/>
        <v>0</v>
      </c>
      <c r="J104" s="25">
        <v>45869</v>
      </c>
      <c r="K104" s="19" t="s">
        <v>11</v>
      </c>
    </row>
    <row r="105" spans="2:11" x14ac:dyDescent="0.3">
      <c r="B105" s="22" t="s">
        <v>193</v>
      </c>
      <c r="C105" s="27">
        <f>DATE(2025,7,22)</f>
        <v>45860</v>
      </c>
      <c r="D105" s="22" t="s">
        <v>244</v>
      </c>
      <c r="E105" s="22" t="s">
        <v>278</v>
      </c>
      <c r="F105" s="22" t="s">
        <v>348</v>
      </c>
      <c r="G105" s="23">
        <v>38300</v>
      </c>
      <c r="H105" s="23">
        <v>38300</v>
      </c>
      <c r="I105" s="18">
        <f t="shared" si="0"/>
        <v>0</v>
      </c>
      <c r="J105" s="25">
        <v>45869</v>
      </c>
      <c r="K105" s="19" t="s">
        <v>11</v>
      </c>
    </row>
    <row r="106" spans="2:11" x14ac:dyDescent="0.3">
      <c r="B106" s="22" t="s">
        <v>194</v>
      </c>
      <c r="C106" s="27">
        <f>DATE(2025,7,22)</f>
        <v>45860</v>
      </c>
      <c r="D106" s="22" t="s">
        <v>83</v>
      </c>
      <c r="E106" s="22" t="s">
        <v>96</v>
      </c>
      <c r="F106" s="22" t="s">
        <v>349</v>
      </c>
      <c r="G106" s="23">
        <v>721701.48</v>
      </c>
      <c r="H106" s="23">
        <v>721701.48</v>
      </c>
      <c r="I106" s="18">
        <f t="shared" si="0"/>
        <v>0</v>
      </c>
      <c r="J106" s="25">
        <v>45869</v>
      </c>
      <c r="K106" s="19" t="s">
        <v>11</v>
      </c>
    </row>
    <row r="107" spans="2:11" x14ac:dyDescent="0.3">
      <c r="B107" s="22" t="s">
        <v>195</v>
      </c>
      <c r="C107" s="27">
        <f t="shared" ref="C107:C114" si="10">DATE(2025,7,23)</f>
        <v>45861</v>
      </c>
      <c r="D107" s="22" t="s">
        <v>242</v>
      </c>
      <c r="E107" s="22" t="s">
        <v>275</v>
      </c>
      <c r="F107" s="22" t="s">
        <v>350</v>
      </c>
      <c r="G107" s="23">
        <v>223551</v>
      </c>
      <c r="H107" s="23">
        <v>223551</v>
      </c>
      <c r="I107" s="18">
        <f t="shared" si="0"/>
        <v>0</v>
      </c>
      <c r="J107" s="25">
        <v>45869</v>
      </c>
      <c r="K107" s="19" t="s">
        <v>11</v>
      </c>
    </row>
    <row r="108" spans="2:11" x14ac:dyDescent="0.3">
      <c r="B108" s="22" t="s">
        <v>196</v>
      </c>
      <c r="C108" s="27">
        <f t="shared" si="10"/>
        <v>45861</v>
      </c>
      <c r="D108" s="22" t="s">
        <v>245</v>
      </c>
      <c r="E108" s="22" t="s">
        <v>279</v>
      </c>
      <c r="F108" s="22" t="s">
        <v>351</v>
      </c>
      <c r="G108" s="36">
        <v>5000</v>
      </c>
      <c r="H108" s="36">
        <v>5000</v>
      </c>
      <c r="I108" s="18">
        <f t="shared" si="0"/>
        <v>0</v>
      </c>
      <c r="J108" s="25">
        <v>45869</v>
      </c>
      <c r="K108" s="19" t="s">
        <v>11</v>
      </c>
    </row>
    <row r="109" spans="2:11" x14ac:dyDescent="0.3">
      <c r="B109" s="22" t="s">
        <v>197</v>
      </c>
      <c r="C109" s="27">
        <f t="shared" si="10"/>
        <v>45861</v>
      </c>
      <c r="D109" s="22" t="s">
        <v>246</v>
      </c>
      <c r="E109" s="22" t="s">
        <v>280</v>
      </c>
      <c r="F109" s="22" t="s">
        <v>352</v>
      </c>
      <c r="G109" s="23">
        <v>100300</v>
      </c>
      <c r="H109" s="23">
        <v>100300</v>
      </c>
      <c r="I109" s="18">
        <f t="shared" si="0"/>
        <v>0</v>
      </c>
      <c r="J109" s="25">
        <v>45869</v>
      </c>
      <c r="K109" s="19" t="s">
        <v>11</v>
      </c>
    </row>
    <row r="110" spans="2:11" x14ac:dyDescent="0.3">
      <c r="B110" s="22" t="s">
        <v>198</v>
      </c>
      <c r="C110" s="27">
        <f t="shared" si="10"/>
        <v>45861</v>
      </c>
      <c r="D110" s="22" t="s">
        <v>227</v>
      </c>
      <c r="E110" s="22" t="s">
        <v>258</v>
      </c>
      <c r="F110" s="22" t="s">
        <v>339</v>
      </c>
      <c r="G110" s="23">
        <v>74375</v>
      </c>
      <c r="H110" s="23">
        <v>74375</v>
      </c>
      <c r="I110" s="18">
        <f t="shared" si="0"/>
        <v>0</v>
      </c>
      <c r="J110" s="25">
        <v>45869</v>
      </c>
      <c r="K110" s="19" t="s">
        <v>11</v>
      </c>
    </row>
    <row r="111" spans="2:11" x14ac:dyDescent="0.3">
      <c r="B111" s="22" t="s">
        <v>73</v>
      </c>
      <c r="C111" s="27">
        <f t="shared" si="10"/>
        <v>45861</v>
      </c>
      <c r="D111" s="22" t="s">
        <v>228</v>
      </c>
      <c r="E111" s="22" t="s">
        <v>259</v>
      </c>
      <c r="F111" s="22" t="s">
        <v>339</v>
      </c>
      <c r="G111" s="23">
        <v>37500</v>
      </c>
      <c r="H111" s="23">
        <v>37500</v>
      </c>
      <c r="I111" s="18">
        <f t="shared" si="0"/>
        <v>0</v>
      </c>
      <c r="J111" s="25">
        <v>45869</v>
      </c>
      <c r="K111" s="19" t="s">
        <v>11</v>
      </c>
    </row>
    <row r="112" spans="2:11" x14ac:dyDescent="0.3">
      <c r="B112" s="22" t="s">
        <v>153</v>
      </c>
      <c r="C112" s="27">
        <f t="shared" si="10"/>
        <v>45861</v>
      </c>
      <c r="D112" s="22" t="s">
        <v>82</v>
      </c>
      <c r="E112" s="22" t="s">
        <v>95</v>
      </c>
      <c r="F112" s="22" t="s">
        <v>339</v>
      </c>
      <c r="G112" s="23">
        <v>249000</v>
      </c>
      <c r="H112" s="23">
        <v>249000</v>
      </c>
      <c r="I112" s="18">
        <f t="shared" si="0"/>
        <v>0</v>
      </c>
      <c r="J112" s="25">
        <v>45869</v>
      </c>
      <c r="K112" s="19" t="s">
        <v>11</v>
      </c>
    </row>
    <row r="113" spans="2:11" x14ac:dyDescent="0.3">
      <c r="B113" s="22" t="s">
        <v>199</v>
      </c>
      <c r="C113" s="27">
        <f t="shared" si="10"/>
        <v>45861</v>
      </c>
      <c r="D113" s="22" t="s">
        <v>226</v>
      </c>
      <c r="E113" s="22" t="s">
        <v>257</v>
      </c>
      <c r="F113" s="22" t="s">
        <v>339</v>
      </c>
      <c r="G113" s="23">
        <v>32500</v>
      </c>
      <c r="H113" s="23">
        <v>32500</v>
      </c>
      <c r="I113" s="18">
        <f t="shared" ref="I113:I130" si="11">+G113-H113</f>
        <v>0</v>
      </c>
      <c r="J113" s="25">
        <v>45869</v>
      </c>
      <c r="K113" s="19" t="s">
        <v>11</v>
      </c>
    </row>
    <row r="114" spans="2:11" x14ac:dyDescent="0.3">
      <c r="B114" s="22" t="s">
        <v>200</v>
      </c>
      <c r="C114" s="27">
        <f t="shared" si="10"/>
        <v>45861</v>
      </c>
      <c r="D114" s="22" t="s">
        <v>223</v>
      </c>
      <c r="E114" s="22" t="s">
        <v>254</v>
      </c>
      <c r="F114" s="22" t="s">
        <v>339</v>
      </c>
      <c r="G114" s="23">
        <v>42000</v>
      </c>
      <c r="H114" s="23">
        <v>42000</v>
      </c>
      <c r="I114" s="18">
        <f t="shared" si="11"/>
        <v>0</v>
      </c>
      <c r="J114" s="25">
        <v>45869</v>
      </c>
      <c r="K114" s="19" t="s">
        <v>11</v>
      </c>
    </row>
    <row r="115" spans="2:11" x14ac:dyDescent="0.3">
      <c r="B115" s="22" t="s">
        <v>201</v>
      </c>
      <c r="C115" s="27">
        <f t="shared" si="6"/>
        <v>45852</v>
      </c>
      <c r="D115" s="22" t="s">
        <v>39</v>
      </c>
      <c r="E115" s="22" t="s">
        <v>46</v>
      </c>
      <c r="F115" s="22" t="s">
        <v>353</v>
      </c>
      <c r="G115" s="23">
        <v>50000</v>
      </c>
      <c r="H115" s="23">
        <v>50000</v>
      </c>
      <c r="I115" s="18">
        <f t="shared" si="11"/>
        <v>0</v>
      </c>
      <c r="J115" s="25">
        <v>45869</v>
      </c>
      <c r="K115" s="19" t="s">
        <v>11</v>
      </c>
    </row>
    <row r="116" spans="2:11" x14ac:dyDescent="0.3">
      <c r="B116" s="22" t="s">
        <v>202</v>
      </c>
      <c r="C116" s="27">
        <f>DATE(2025,7,25)</f>
        <v>45863</v>
      </c>
      <c r="D116" s="22" t="s">
        <v>247</v>
      </c>
      <c r="E116" s="22" t="s">
        <v>281</v>
      </c>
      <c r="F116" s="22" t="s">
        <v>354</v>
      </c>
      <c r="G116" s="37">
        <v>87171.08</v>
      </c>
      <c r="H116" s="37">
        <v>87171.08</v>
      </c>
      <c r="I116" s="18">
        <f t="shared" si="11"/>
        <v>0</v>
      </c>
      <c r="J116" s="25">
        <v>45869</v>
      </c>
      <c r="K116" s="19" t="s">
        <v>11</v>
      </c>
    </row>
    <row r="117" spans="2:11" x14ac:dyDescent="0.3">
      <c r="B117" s="22" t="s">
        <v>203</v>
      </c>
      <c r="C117" s="27">
        <f>DATE(2025,7,25)</f>
        <v>45863</v>
      </c>
      <c r="D117" s="22" t="s">
        <v>218</v>
      </c>
      <c r="E117" s="22" t="s">
        <v>249</v>
      </c>
      <c r="F117" s="22" t="s">
        <v>355</v>
      </c>
      <c r="G117" s="37">
        <v>5934</v>
      </c>
      <c r="H117" s="37">
        <v>5934</v>
      </c>
      <c r="I117" s="18">
        <f t="shared" si="11"/>
        <v>0</v>
      </c>
      <c r="J117" s="25">
        <v>45869</v>
      </c>
      <c r="K117" s="19" t="s">
        <v>11</v>
      </c>
    </row>
    <row r="118" spans="2:11" x14ac:dyDescent="0.3">
      <c r="B118" s="22" t="s">
        <v>204</v>
      </c>
      <c r="C118" s="27">
        <f>DATE(2025,7,25)</f>
        <v>45863</v>
      </c>
      <c r="D118" s="22" t="s">
        <v>218</v>
      </c>
      <c r="E118" s="22" t="s">
        <v>249</v>
      </c>
      <c r="F118" s="22" t="s">
        <v>356</v>
      </c>
      <c r="G118" s="37">
        <v>1000</v>
      </c>
      <c r="H118" s="37">
        <v>1000</v>
      </c>
      <c r="I118" s="18">
        <f t="shared" si="11"/>
        <v>0</v>
      </c>
      <c r="J118" s="25">
        <v>45869</v>
      </c>
      <c r="K118" s="19" t="s">
        <v>11</v>
      </c>
    </row>
    <row r="119" spans="2:11" x14ac:dyDescent="0.3">
      <c r="B119" s="22" t="s">
        <v>205</v>
      </c>
      <c r="C119" s="27">
        <f>DATE(2025,7,25)</f>
        <v>45863</v>
      </c>
      <c r="D119" s="22" t="s">
        <v>77</v>
      </c>
      <c r="E119" s="22" t="s">
        <v>91</v>
      </c>
      <c r="F119" s="22" t="s">
        <v>357</v>
      </c>
      <c r="G119" s="23">
        <v>72629</v>
      </c>
      <c r="H119" s="23">
        <v>72629</v>
      </c>
      <c r="I119" s="18">
        <f t="shared" si="11"/>
        <v>0</v>
      </c>
      <c r="J119" s="25">
        <v>45869</v>
      </c>
      <c r="K119" s="19" t="s">
        <v>11</v>
      </c>
    </row>
    <row r="120" spans="2:11" x14ac:dyDescent="0.3">
      <c r="B120" s="22" t="s">
        <v>206</v>
      </c>
      <c r="C120" s="27">
        <f>DATE(2025,7,28)</f>
        <v>45866</v>
      </c>
      <c r="D120" s="22" t="s">
        <v>232</v>
      </c>
      <c r="E120" s="22" t="s">
        <v>264</v>
      </c>
      <c r="F120" s="22" t="s">
        <v>358</v>
      </c>
      <c r="G120" s="36">
        <v>63720</v>
      </c>
      <c r="H120" s="36">
        <v>63720</v>
      </c>
      <c r="I120" s="18">
        <f t="shared" si="11"/>
        <v>0</v>
      </c>
      <c r="J120" s="25">
        <v>45869</v>
      </c>
      <c r="K120" s="19" t="s">
        <v>11</v>
      </c>
    </row>
    <row r="121" spans="2:11" x14ac:dyDescent="0.3">
      <c r="B121" s="22" t="s">
        <v>207</v>
      </c>
      <c r="C121" s="27">
        <f>DATE(2025,7,29)</f>
        <v>45867</v>
      </c>
      <c r="D121" s="22" t="s">
        <v>221</v>
      </c>
      <c r="E121" s="22" t="s">
        <v>252</v>
      </c>
      <c r="F121" s="22" t="s">
        <v>339</v>
      </c>
      <c r="G121" s="23">
        <v>74375</v>
      </c>
      <c r="H121" s="23">
        <v>74375</v>
      </c>
      <c r="I121" s="18">
        <f t="shared" si="11"/>
        <v>0</v>
      </c>
      <c r="J121" s="25">
        <v>45869</v>
      </c>
      <c r="K121" s="19" t="s">
        <v>11</v>
      </c>
    </row>
    <row r="122" spans="2:11" x14ac:dyDescent="0.3">
      <c r="B122" s="29" t="s">
        <v>208</v>
      </c>
      <c r="C122" s="27">
        <f>DATE(2025,7,29)</f>
        <v>45867</v>
      </c>
      <c r="D122" s="29" t="s">
        <v>85</v>
      </c>
      <c r="E122" s="29" t="s">
        <v>98</v>
      </c>
      <c r="F122" s="29" t="s">
        <v>359</v>
      </c>
      <c r="G122" s="38">
        <v>59000</v>
      </c>
      <c r="H122" s="38">
        <v>59000</v>
      </c>
      <c r="I122" s="18">
        <f t="shared" si="11"/>
        <v>0</v>
      </c>
      <c r="J122" s="25">
        <v>45869</v>
      </c>
      <c r="K122" s="19" t="s">
        <v>11</v>
      </c>
    </row>
    <row r="123" spans="2:11" x14ac:dyDescent="0.3">
      <c r="B123" s="22" t="s">
        <v>209</v>
      </c>
      <c r="C123" s="27">
        <f>DATE(2025,7,30)</f>
        <v>45868</v>
      </c>
      <c r="D123" s="22" t="s">
        <v>240</v>
      </c>
      <c r="E123" s="22" t="s">
        <v>272</v>
      </c>
      <c r="F123" s="22" t="s">
        <v>360</v>
      </c>
      <c r="G123" s="23">
        <v>125180.88</v>
      </c>
      <c r="H123" s="23">
        <v>125180.88</v>
      </c>
      <c r="I123" s="18">
        <f t="shared" si="11"/>
        <v>0</v>
      </c>
      <c r="J123" s="25">
        <v>45869</v>
      </c>
      <c r="K123" s="19" t="s">
        <v>11</v>
      </c>
    </row>
    <row r="124" spans="2:11" x14ac:dyDescent="0.3">
      <c r="B124" s="22" t="s">
        <v>210</v>
      </c>
      <c r="C124" s="27">
        <f>DATE(2025,7,30)</f>
        <v>45868</v>
      </c>
      <c r="D124" s="22" t="s">
        <v>84</v>
      </c>
      <c r="E124" s="22" t="s">
        <v>97</v>
      </c>
      <c r="F124" s="22" t="s">
        <v>361</v>
      </c>
      <c r="G124" s="23">
        <v>42480</v>
      </c>
      <c r="H124" s="23">
        <v>42480</v>
      </c>
      <c r="I124" s="18">
        <f t="shared" si="11"/>
        <v>0</v>
      </c>
      <c r="J124" s="25">
        <v>45869</v>
      </c>
      <c r="K124" s="19" t="s">
        <v>11</v>
      </c>
    </row>
    <row r="125" spans="2:11" x14ac:dyDescent="0.3">
      <c r="B125" s="30" t="s">
        <v>211</v>
      </c>
      <c r="C125" s="31">
        <v>45869</v>
      </c>
      <c r="D125" s="30">
        <v>101001577</v>
      </c>
      <c r="E125" s="30" t="s">
        <v>35</v>
      </c>
      <c r="F125" s="30" t="s">
        <v>362</v>
      </c>
      <c r="G125" s="39">
        <v>51080.94</v>
      </c>
      <c r="H125" s="39">
        <v>51080.94</v>
      </c>
      <c r="I125" s="18">
        <f t="shared" si="11"/>
        <v>0</v>
      </c>
      <c r="J125" s="25">
        <v>45869</v>
      </c>
      <c r="K125" s="19" t="s">
        <v>11</v>
      </c>
    </row>
    <row r="126" spans="2:11" x14ac:dyDescent="0.3">
      <c r="B126" s="30" t="s">
        <v>212</v>
      </c>
      <c r="C126" s="31">
        <v>45869</v>
      </c>
      <c r="D126" s="30">
        <v>101001577</v>
      </c>
      <c r="E126" s="30" t="s">
        <v>35</v>
      </c>
      <c r="F126" s="30" t="s">
        <v>363</v>
      </c>
      <c r="G126" s="40">
        <v>136690.91</v>
      </c>
      <c r="H126" s="40">
        <v>136690.91</v>
      </c>
      <c r="I126" s="18">
        <f t="shared" si="11"/>
        <v>0</v>
      </c>
      <c r="J126" s="25">
        <v>45869</v>
      </c>
      <c r="K126" s="19" t="s">
        <v>11</v>
      </c>
    </row>
    <row r="127" spans="2:11" x14ac:dyDescent="0.3">
      <c r="B127" s="30" t="s">
        <v>213</v>
      </c>
      <c r="C127" s="31">
        <v>45869</v>
      </c>
      <c r="D127" s="30">
        <v>101001577</v>
      </c>
      <c r="E127" s="30" t="s">
        <v>35</v>
      </c>
      <c r="F127" s="30" t="s">
        <v>364</v>
      </c>
      <c r="G127" s="40">
        <v>56326.35</v>
      </c>
      <c r="H127" s="40">
        <v>56326.35</v>
      </c>
      <c r="I127" s="18">
        <f t="shared" si="11"/>
        <v>0</v>
      </c>
      <c r="J127" s="25">
        <v>45869</v>
      </c>
      <c r="K127" s="19" t="s">
        <v>11</v>
      </c>
    </row>
    <row r="128" spans="2:11" x14ac:dyDescent="0.3">
      <c r="B128" s="30" t="s">
        <v>214</v>
      </c>
      <c r="C128" s="31">
        <v>45869</v>
      </c>
      <c r="D128" s="30">
        <v>101001577</v>
      </c>
      <c r="E128" s="30" t="s">
        <v>35</v>
      </c>
      <c r="F128" s="30" t="s">
        <v>365</v>
      </c>
      <c r="G128" s="40">
        <v>23192.13</v>
      </c>
      <c r="H128" s="40">
        <v>23192.13</v>
      </c>
      <c r="I128" s="18">
        <f t="shared" si="11"/>
        <v>0</v>
      </c>
      <c r="J128" s="25">
        <v>45869</v>
      </c>
      <c r="K128" s="19" t="s">
        <v>11</v>
      </c>
    </row>
    <row r="129" spans="1:14" x14ac:dyDescent="0.3">
      <c r="B129" s="30" t="s">
        <v>215</v>
      </c>
      <c r="C129" s="31">
        <v>45869</v>
      </c>
      <c r="D129" s="30">
        <v>101001577</v>
      </c>
      <c r="E129" s="30" t="s">
        <v>35</v>
      </c>
      <c r="F129" s="30" t="s">
        <v>366</v>
      </c>
      <c r="G129" s="40">
        <v>6109.33</v>
      </c>
      <c r="H129" s="40">
        <v>6109.33</v>
      </c>
      <c r="I129" s="18">
        <f t="shared" si="11"/>
        <v>0</v>
      </c>
      <c r="J129" s="25">
        <v>45869</v>
      </c>
      <c r="K129" s="19" t="s">
        <v>11</v>
      </c>
    </row>
    <row r="130" spans="1:14" x14ac:dyDescent="0.3">
      <c r="B130" s="30" t="s">
        <v>216</v>
      </c>
      <c r="C130" s="31">
        <v>45869</v>
      </c>
      <c r="D130" s="30">
        <v>101001577</v>
      </c>
      <c r="E130" s="30" t="s">
        <v>35</v>
      </c>
      <c r="F130" s="30" t="s">
        <v>367</v>
      </c>
      <c r="G130" s="40">
        <v>3938.99</v>
      </c>
      <c r="H130" s="40">
        <v>3938.99</v>
      </c>
      <c r="I130" s="18">
        <f t="shared" si="11"/>
        <v>0</v>
      </c>
      <c r="J130" s="25">
        <v>45869</v>
      </c>
      <c r="K130" s="19" t="s">
        <v>11</v>
      </c>
    </row>
    <row r="131" spans="1:14" x14ac:dyDescent="0.3">
      <c r="B131" s="48"/>
      <c r="C131" s="48"/>
      <c r="D131" s="48"/>
      <c r="E131" s="48"/>
      <c r="F131" s="16"/>
      <c r="G131" s="17">
        <f>SUM(G11:G130)</f>
        <v>11589206.930000002</v>
      </c>
      <c r="H131" s="17">
        <f>SUM(H11:H130)</f>
        <v>11589206.930000002</v>
      </c>
      <c r="I131" s="20">
        <f>-H140</f>
        <v>0</v>
      </c>
      <c r="J131" s="21"/>
      <c r="K131" s="21"/>
    </row>
    <row r="132" spans="1:14" x14ac:dyDescent="0.3">
      <c r="B132" s="7"/>
      <c r="C132" s="8"/>
      <c r="D132" s="8"/>
      <c r="E132" s="7"/>
      <c r="F132" s="7"/>
      <c r="G132" s="6"/>
    </row>
    <row r="133" spans="1:14" s="4" customFormat="1" x14ac:dyDescent="0.3">
      <c r="B133" s="9"/>
      <c r="C133" s="10"/>
      <c r="D133" s="10"/>
      <c r="E133" s="11"/>
      <c r="F133" s="12"/>
      <c r="G133" s="6"/>
      <c r="H133" s="1"/>
      <c r="L133" s="1"/>
    </row>
    <row r="134" spans="1:14" s="4" customFormat="1" x14ac:dyDescent="0.3">
      <c r="B134" s="9"/>
      <c r="C134" s="10"/>
      <c r="D134" s="10"/>
      <c r="E134" s="11"/>
      <c r="F134" s="12"/>
      <c r="G134" s="6"/>
      <c r="H134" s="1"/>
      <c r="L134" s="1"/>
    </row>
    <row r="135" spans="1:14" s="4" customFormat="1" x14ac:dyDescent="0.3">
      <c r="B135" s="49" t="s">
        <v>17</v>
      </c>
      <c r="C135" s="49"/>
      <c r="D135" s="49"/>
      <c r="E135" s="49"/>
      <c r="F135" s="43" t="s">
        <v>12</v>
      </c>
      <c r="G135" s="43"/>
      <c r="H135" s="43"/>
      <c r="I135" s="43"/>
      <c r="J135" s="43"/>
      <c r="K135" s="43"/>
      <c r="L135" s="1"/>
    </row>
    <row r="136" spans="1:14" s="4" customFormat="1" x14ac:dyDescent="0.3">
      <c r="B136" s="41" t="s">
        <v>29</v>
      </c>
      <c r="C136" s="42"/>
      <c r="D136" s="42"/>
      <c r="E136" s="42"/>
      <c r="F136" s="50" t="s">
        <v>369</v>
      </c>
      <c r="G136" s="44"/>
      <c r="H136" s="44"/>
      <c r="I136" s="44"/>
      <c r="J136" s="44"/>
      <c r="K136" s="44"/>
      <c r="L136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  <row r="143" spans="1:14" s="4" customFormat="1" x14ac:dyDescent="0.3">
      <c r="A143" s="1"/>
      <c r="B143" s="5"/>
      <c r="E143" s="5"/>
      <c r="F143" s="1"/>
      <c r="G143" s="1"/>
      <c r="H143" s="1"/>
      <c r="L143" s="1"/>
      <c r="M143" s="1"/>
      <c r="N143" s="1"/>
    </row>
    <row r="144" spans="1:14" s="4" customFormat="1" x14ac:dyDescent="0.3">
      <c r="A144" s="1"/>
      <c r="B144" s="5"/>
      <c r="E144" s="5"/>
      <c r="F144" s="1"/>
      <c r="G144" s="1"/>
      <c r="H144" s="1"/>
      <c r="L144" s="1"/>
      <c r="M144" s="1"/>
      <c r="N144" s="1"/>
    </row>
    <row r="145" spans="1:14" s="4" customFormat="1" x14ac:dyDescent="0.3">
      <c r="A145" s="1"/>
      <c r="B145" s="5"/>
      <c r="E145" s="5"/>
      <c r="F145" s="1"/>
      <c r="G145" s="1"/>
      <c r="H145" s="1"/>
      <c r="L145" s="1"/>
      <c r="M145" s="1"/>
      <c r="N145" s="1"/>
    </row>
    <row r="146" spans="1:14" s="4" customFormat="1" x14ac:dyDescent="0.3">
      <c r="A146" s="1"/>
      <c r="B146" s="5"/>
      <c r="E146" s="5"/>
      <c r="F146" s="1"/>
      <c r="G146" s="1"/>
      <c r="H146" s="1"/>
      <c r="L146" s="1"/>
      <c r="M146" s="1"/>
      <c r="N146" s="1"/>
    </row>
    <row r="147" spans="1:14" s="4" customFormat="1" x14ac:dyDescent="0.3">
      <c r="A147" s="1"/>
      <c r="B147" s="5"/>
      <c r="E147" s="5"/>
      <c r="F147" s="1"/>
      <c r="G147" s="1"/>
      <c r="H147" s="1"/>
      <c r="L147" s="1"/>
      <c r="M147" s="1"/>
      <c r="N147" s="1"/>
    </row>
    <row r="148" spans="1:14" s="4" customFormat="1" x14ac:dyDescent="0.3">
      <c r="A148" s="1"/>
      <c r="B148" s="5"/>
      <c r="E148" s="5"/>
      <c r="F148" s="1"/>
      <c r="G148" s="1"/>
      <c r="H148" s="1"/>
      <c r="L148" s="1"/>
      <c r="M148" s="1"/>
      <c r="N148" s="1"/>
    </row>
    <row r="149" spans="1:14" s="4" customFormat="1" x14ac:dyDescent="0.3">
      <c r="A149" s="1"/>
      <c r="B149" s="5"/>
      <c r="E149" s="5"/>
      <c r="F149" s="1"/>
      <c r="G149" s="1"/>
      <c r="H149" s="1"/>
      <c r="L149" s="1"/>
      <c r="M149" s="1"/>
      <c r="N149" s="1"/>
    </row>
    <row r="150" spans="1:14" s="4" customFormat="1" x14ac:dyDescent="0.3">
      <c r="A150" s="1"/>
      <c r="B150" s="5"/>
      <c r="E150" s="5"/>
      <c r="F150" s="1"/>
      <c r="G150" s="1"/>
      <c r="H150" s="1"/>
      <c r="L150" s="1"/>
      <c r="M150" s="1"/>
      <c r="N150" s="1"/>
    </row>
    <row r="151" spans="1:14" s="4" customFormat="1" x14ac:dyDescent="0.3">
      <c r="A151" s="1"/>
      <c r="B151" s="5"/>
      <c r="E151" s="5"/>
      <c r="F151" s="1"/>
      <c r="G151" s="1"/>
      <c r="H151" s="1"/>
      <c r="L151" s="1"/>
      <c r="M151" s="1"/>
      <c r="N151" s="1"/>
    </row>
    <row r="152" spans="1:14" s="4" customFormat="1" x14ac:dyDescent="0.3">
      <c r="A152" s="1"/>
      <c r="B152" s="5"/>
      <c r="E152" s="5"/>
      <c r="F152" s="1"/>
      <c r="G152" s="1"/>
      <c r="H152" s="1"/>
      <c r="L152" s="1"/>
      <c r="M152" s="1"/>
      <c r="N152" s="1"/>
    </row>
    <row r="153" spans="1:14" s="4" customFormat="1" x14ac:dyDescent="0.3">
      <c r="A153" s="1"/>
      <c r="B153" s="5"/>
      <c r="E153" s="5"/>
      <c r="F153" s="1"/>
      <c r="G153" s="1"/>
      <c r="H153" s="1"/>
      <c r="L153" s="1"/>
      <c r="M153" s="1"/>
      <c r="N153" s="1"/>
    </row>
    <row r="154" spans="1:14" s="4" customFormat="1" x14ac:dyDescent="0.3">
      <c r="A154" s="1"/>
      <c r="B154" s="5"/>
      <c r="E154" s="5"/>
      <c r="F154" s="1"/>
      <c r="G154" s="1"/>
      <c r="H154" s="1"/>
      <c r="L154" s="1"/>
      <c r="M154" s="1"/>
      <c r="N154" s="1"/>
    </row>
    <row r="155" spans="1:14" s="4" customFormat="1" x14ac:dyDescent="0.3">
      <c r="A155" s="1"/>
      <c r="B155" s="5"/>
      <c r="E155" s="5"/>
      <c r="F155" s="1"/>
      <c r="G155" s="1"/>
      <c r="H155" s="1"/>
      <c r="L155" s="1"/>
      <c r="M155" s="1"/>
      <c r="N155" s="1"/>
    </row>
    <row r="156" spans="1:14" s="4" customFormat="1" x14ac:dyDescent="0.3">
      <c r="A156" s="1"/>
      <c r="B156" s="5"/>
      <c r="E156" s="5"/>
      <c r="F156" s="1"/>
      <c r="G156" s="1"/>
      <c r="H156" s="1"/>
      <c r="L156" s="1"/>
      <c r="M156" s="1"/>
      <c r="N156" s="1"/>
    </row>
    <row r="157" spans="1:14" s="4" customFormat="1" x14ac:dyDescent="0.3">
      <c r="A157" s="1"/>
      <c r="B157" s="5"/>
      <c r="E157" s="5"/>
      <c r="F157" s="1"/>
      <c r="G157" s="1"/>
      <c r="H157" s="1"/>
      <c r="L157" s="1"/>
      <c r="M157" s="1"/>
      <c r="N157" s="1"/>
    </row>
    <row r="158" spans="1:14" s="4" customFormat="1" x14ac:dyDescent="0.3">
      <c r="A158" s="1"/>
      <c r="B158" s="5"/>
      <c r="E158" s="5"/>
      <c r="F158" s="1"/>
      <c r="G158" s="1"/>
      <c r="H158" s="1"/>
      <c r="L158" s="1"/>
      <c r="M158" s="1"/>
      <c r="N158" s="1"/>
    </row>
    <row r="159" spans="1:14" s="4" customFormat="1" x14ac:dyDescent="0.3">
      <c r="A159" s="1"/>
      <c r="B159" s="5"/>
      <c r="E159" s="5"/>
      <c r="F159" s="1"/>
      <c r="G159" s="1"/>
      <c r="H159" s="1"/>
      <c r="L159" s="1"/>
      <c r="M159" s="1"/>
      <c r="N159" s="1"/>
    </row>
    <row r="160" spans="1:14" s="4" customFormat="1" x14ac:dyDescent="0.3">
      <c r="A160" s="1"/>
      <c r="B160" s="5"/>
      <c r="E160" s="5"/>
      <c r="F160" s="1"/>
      <c r="G160" s="1"/>
      <c r="H160" s="1"/>
      <c r="L160" s="1"/>
      <c r="M160" s="1"/>
      <c r="N160" s="1"/>
    </row>
    <row r="161" spans="1:14" s="4" customFormat="1" x14ac:dyDescent="0.3">
      <c r="A161" s="1"/>
      <c r="B161" s="5"/>
      <c r="E161" s="5"/>
      <c r="F161" s="1"/>
      <c r="G161" s="1"/>
      <c r="H161" s="1"/>
      <c r="L161" s="1"/>
      <c r="M161" s="1"/>
      <c r="N161" s="1"/>
    </row>
    <row r="162" spans="1:14" s="4" customFormat="1" x14ac:dyDescent="0.3">
      <c r="A162" s="1"/>
      <c r="B162" s="5"/>
      <c r="E162" s="5"/>
      <c r="F162" s="1"/>
      <c r="G162" s="1"/>
      <c r="H162" s="1"/>
      <c r="L162" s="1"/>
      <c r="M162" s="1"/>
      <c r="N162" s="1"/>
    </row>
    <row r="163" spans="1:14" s="4" customFormat="1" x14ac:dyDescent="0.3">
      <c r="A163" s="1"/>
      <c r="B163" s="5"/>
      <c r="E163" s="5"/>
      <c r="F163" s="1"/>
      <c r="G163" s="1"/>
      <c r="H163" s="1"/>
      <c r="L163" s="1"/>
      <c r="M163" s="1"/>
      <c r="N163" s="1"/>
    </row>
    <row r="164" spans="1:14" s="4" customFormat="1" x14ac:dyDescent="0.3">
      <c r="A164" s="1"/>
      <c r="B164" s="5"/>
      <c r="E164" s="5"/>
      <c r="F164" s="1"/>
      <c r="G164" s="1"/>
      <c r="H164" s="1"/>
      <c r="L164" s="1"/>
      <c r="M164" s="1"/>
      <c r="N164" s="1"/>
    </row>
    <row r="165" spans="1:14" s="4" customFormat="1" x14ac:dyDescent="0.3">
      <c r="A165" s="1"/>
      <c r="B165" s="5"/>
      <c r="E165" s="5"/>
      <c r="F165" s="1"/>
      <c r="G165" s="1"/>
      <c r="H165" s="1"/>
      <c r="L165" s="1"/>
      <c r="M165" s="1"/>
      <c r="N165" s="1"/>
    </row>
    <row r="166" spans="1:14" s="4" customFormat="1" x14ac:dyDescent="0.3">
      <c r="A166" s="1"/>
      <c r="B166" s="5"/>
      <c r="E166" s="5"/>
      <c r="F166" s="1"/>
      <c r="G166" s="1"/>
      <c r="H166" s="1"/>
      <c r="L166" s="1"/>
      <c r="M166" s="1"/>
      <c r="N166" s="1"/>
    </row>
    <row r="167" spans="1:14" s="4" customFormat="1" x14ac:dyDescent="0.3">
      <c r="A167" s="1"/>
      <c r="B167" s="5"/>
      <c r="E167" s="5"/>
      <c r="F167" s="1"/>
      <c r="G167" s="1"/>
      <c r="H167" s="1"/>
      <c r="L167" s="1"/>
      <c r="M167" s="1"/>
      <c r="N167" s="1"/>
    </row>
    <row r="168" spans="1:14" s="4" customFormat="1" x14ac:dyDescent="0.3">
      <c r="A168" s="1"/>
      <c r="B168" s="5"/>
      <c r="E168" s="5"/>
      <c r="F168" s="1"/>
      <c r="G168" s="1"/>
      <c r="H168" s="1"/>
      <c r="L168" s="1"/>
      <c r="M168" s="1"/>
      <c r="N168" s="1"/>
    </row>
    <row r="169" spans="1:14" s="4" customFormat="1" x14ac:dyDescent="0.3">
      <c r="A169" s="1"/>
      <c r="B169" s="5"/>
      <c r="E169" s="5"/>
      <c r="F169" s="1"/>
      <c r="G169" s="1"/>
      <c r="H169" s="1"/>
      <c r="L169" s="1"/>
      <c r="M169" s="1"/>
      <c r="N169" s="1"/>
    </row>
    <row r="170" spans="1:14" s="4" customFormat="1" x14ac:dyDescent="0.3">
      <c r="A170" s="1"/>
      <c r="B170" s="5"/>
      <c r="E170" s="5"/>
      <c r="F170" s="1"/>
      <c r="G170" s="1"/>
      <c r="H170" s="1"/>
      <c r="L170" s="1"/>
      <c r="M170" s="1"/>
      <c r="N170" s="1"/>
    </row>
    <row r="171" spans="1:14" s="4" customFormat="1" x14ac:dyDescent="0.3">
      <c r="A171" s="1"/>
      <c r="B171" s="5"/>
      <c r="E171" s="5"/>
      <c r="F171" s="1"/>
      <c r="G171" s="1"/>
      <c r="H171" s="1"/>
      <c r="L171" s="1"/>
      <c r="M171" s="1"/>
      <c r="N171" s="1"/>
    </row>
    <row r="172" spans="1:14" s="4" customFormat="1" x14ac:dyDescent="0.3">
      <c r="A172" s="1"/>
      <c r="B172" s="5"/>
      <c r="E172" s="5"/>
      <c r="F172" s="1"/>
      <c r="G172" s="1"/>
      <c r="H172" s="1"/>
      <c r="L172" s="1"/>
      <c r="M172" s="1"/>
      <c r="N172" s="1"/>
    </row>
    <row r="173" spans="1:14" s="4" customFormat="1" x14ac:dyDescent="0.3">
      <c r="A173" s="1"/>
      <c r="B173" s="5"/>
      <c r="E173" s="5"/>
      <c r="F173" s="1"/>
      <c r="G173" s="1"/>
      <c r="H173" s="1"/>
      <c r="L173" s="1"/>
      <c r="M173" s="1"/>
      <c r="N173" s="1"/>
    </row>
  </sheetData>
  <sortState xmlns:xlrd2="http://schemas.microsoft.com/office/spreadsheetml/2017/richdata2" ref="B12:K121">
    <sortCondition ref="C12:C121"/>
  </sortState>
  <mergeCells count="8">
    <mergeCell ref="B136:E136"/>
    <mergeCell ref="F135:K135"/>
    <mergeCell ref="F136:K136"/>
    <mergeCell ref="B7:K7"/>
    <mergeCell ref="B8:K8"/>
    <mergeCell ref="B9:K9"/>
    <mergeCell ref="B131:E131"/>
    <mergeCell ref="B135:E135"/>
  </mergeCells>
  <pageMargins left="0.56000000000000005" right="0" top="0.74803149606299213" bottom="0.43307086614173229" header="0.31496062992125984" footer="0.23622047244094491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BED6C-FA2A-43AB-AF1C-4CE99EC4D572}"/>
</file>

<file path=customXml/itemProps2.xml><?xml version="1.0" encoding="utf-8"?>
<ds:datastoreItem xmlns:ds="http://schemas.openxmlformats.org/officeDocument/2006/customXml" ds:itemID="{4245B76F-F89F-412F-8A57-D83BE658A884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00B55AFB-F719-481C-825C-887D41286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2025-08-13T15:18:54Z</cp:lastPrinted>
  <dcterms:created xsi:type="dcterms:W3CDTF">2023-05-10T12:41:08Z</dcterms:created>
  <dcterms:modified xsi:type="dcterms:W3CDTF">2025-08-13T15:18:55Z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