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íctor.Ferreras\OneDrive - cnss.gob.do\Direccion Financiera\02. ESTADOS FINANCIEROS\"/>
    </mc:Choice>
  </mc:AlternateContent>
  <bookViews>
    <workbookView xWindow="0" yWindow="0" windowWidth="25095" windowHeight="11955"/>
  </bookViews>
  <sheets>
    <sheet name="Transacciones de inventario - C" sheetId="1" r:id="rId1"/>
  </sheets>
  <definedNames>
    <definedName name="_xlnm._FilterDatabase" localSheetId="0" hidden="1">'Transacciones de inventario - C'!$B$5:$J$5</definedName>
    <definedName name="_xlnm.Print_Area" localSheetId="0">'Transacciones de inventario - C'!$A$1:$J$112</definedName>
  </definedNames>
  <calcPr calcId="162913"/>
</workbook>
</file>

<file path=xl/calcChain.xml><?xml version="1.0" encoding="utf-8"?>
<calcChain xmlns="http://schemas.openxmlformats.org/spreadsheetml/2006/main">
  <c r="J101" i="1" l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6" i="1"/>
  <c r="K7" i="1"/>
  <c r="L7" i="1" s="1"/>
  <c r="K8" i="1"/>
  <c r="K9" i="1"/>
  <c r="K10" i="1"/>
  <c r="L10" i="1" s="1"/>
  <c r="K11" i="1"/>
  <c r="K12" i="1"/>
  <c r="K13" i="1"/>
  <c r="L13" i="1" s="1"/>
  <c r="K14" i="1"/>
  <c r="L14" i="1" s="1"/>
  <c r="K15" i="1"/>
  <c r="L15" i="1" s="1"/>
  <c r="K16" i="1"/>
  <c r="L16" i="1" s="1"/>
  <c r="K17" i="1"/>
  <c r="K18" i="1"/>
  <c r="K19" i="1"/>
  <c r="L19" i="1" s="1"/>
  <c r="K20" i="1"/>
  <c r="K21" i="1"/>
  <c r="K22" i="1"/>
  <c r="L22" i="1" s="1"/>
  <c r="K23" i="1"/>
  <c r="K24" i="1"/>
  <c r="K25" i="1"/>
  <c r="L25" i="1" s="1"/>
  <c r="K26" i="1"/>
  <c r="L26" i="1" s="1"/>
  <c r="K27" i="1"/>
  <c r="L27" i="1" s="1"/>
  <c r="K28" i="1"/>
  <c r="L28" i="1" s="1"/>
  <c r="K29" i="1"/>
  <c r="K30" i="1"/>
  <c r="K31" i="1"/>
  <c r="L31" i="1" s="1"/>
  <c r="K32" i="1"/>
  <c r="K33" i="1"/>
  <c r="K34" i="1"/>
  <c r="L34" i="1" s="1"/>
  <c r="K35" i="1"/>
  <c r="K36" i="1"/>
  <c r="K37" i="1"/>
  <c r="L37" i="1" s="1"/>
  <c r="K38" i="1"/>
  <c r="L38" i="1" s="1"/>
  <c r="K39" i="1"/>
  <c r="L39" i="1" s="1"/>
  <c r="K40" i="1"/>
  <c r="L40" i="1" s="1"/>
  <c r="K41" i="1"/>
  <c r="K42" i="1"/>
  <c r="K43" i="1"/>
  <c r="L43" i="1" s="1"/>
  <c r="K44" i="1"/>
  <c r="K45" i="1"/>
  <c r="K46" i="1"/>
  <c r="L46" i="1" s="1"/>
  <c r="K47" i="1"/>
  <c r="K48" i="1"/>
  <c r="K49" i="1"/>
  <c r="L49" i="1" s="1"/>
  <c r="K50" i="1"/>
  <c r="L50" i="1" s="1"/>
  <c r="K51" i="1"/>
  <c r="L51" i="1" s="1"/>
  <c r="K52" i="1"/>
  <c r="L52" i="1" s="1"/>
  <c r="K53" i="1"/>
  <c r="K54" i="1"/>
  <c r="K55" i="1"/>
  <c r="L55" i="1" s="1"/>
  <c r="K56" i="1"/>
  <c r="K57" i="1"/>
  <c r="K58" i="1"/>
  <c r="L58" i="1" s="1"/>
  <c r="K59" i="1"/>
  <c r="K60" i="1"/>
  <c r="K61" i="1"/>
  <c r="L61" i="1" s="1"/>
  <c r="K62" i="1"/>
  <c r="L62" i="1" s="1"/>
  <c r="K63" i="1"/>
  <c r="L63" i="1" s="1"/>
  <c r="K64" i="1"/>
  <c r="L64" i="1" s="1"/>
  <c r="K65" i="1"/>
  <c r="K66" i="1"/>
  <c r="K67" i="1"/>
  <c r="K68" i="1"/>
  <c r="K69" i="1"/>
  <c r="K70" i="1"/>
  <c r="L70" i="1" s="1"/>
  <c r="K71" i="1"/>
  <c r="K72" i="1"/>
  <c r="K73" i="1"/>
  <c r="L73" i="1" s="1"/>
  <c r="K74" i="1"/>
  <c r="L74" i="1" s="1"/>
  <c r="K75" i="1"/>
  <c r="L75" i="1" s="1"/>
  <c r="K76" i="1"/>
  <c r="L76" i="1" s="1"/>
  <c r="K77" i="1"/>
  <c r="K78" i="1"/>
  <c r="K79" i="1"/>
  <c r="K80" i="1"/>
  <c r="K81" i="1"/>
  <c r="K82" i="1"/>
  <c r="L82" i="1" s="1"/>
  <c r="K83" i="1"/>
  <c r="K84" i="1"/>
  <c r="K85" i="1"/>
  <c r="L85" i="1" s="1"/>
  <c r="K86" i="1"/>
  <c r="L86" i="1" s="1"/>
  <c r="K87" i="1"/>
  <c r="L87" i="1" s="1"/>
  <c r="K88" i="1"/>
  <c r="L88" i="1" s="1"/>
  <c r="K89" i="1"/>
  <c r="K90" i="1"/>
  <c r="K91" i="1"/>
  <c r="K92" i="1"/>
  <c r="K93" i="1"/>
  <c r="K94" i="1"/>
  <c r="L94" i="1" s="1"/>
  <c r="K95" i="1"/>
  <c r="K96" i="1"/>
  <c r="K97" i="1"/>
  <c r="K98" i="1"/>
  <c r="L98" i="1" s="1"/>
  <c r="K99" i="1"/>
  <c r="L99" i="1" s="1"/>
  <c r="K100" i="1"/>
  <c r="L100" i="1" s="1"/>
  <c r="K6" i="1"/>
  <c r="L8" i="1"/>
  <c r="L9" i="1"/>
  <c r="L11" i="1"/>
  <c r="L12" i="1"/>
  <c r="L17" i="1"/>
  <c r="L18" i="1"/>
  <c r="L20" i="1"/>
  <c r="L21" i="1"/>
  <c r="L23" i="1"/>
  <c r="L24" i="1"/>
  <c r="L29" i="1"/>
  <c r="L30" i="1"/>
  <c r="L32" i="1"/>
  <c r="L33" i="1"/>
  <c r="L35" i="1"/>
  <c r="L36" i="1"/>
  <c r="L41" i="1"/>
  <c r="L42" i="1"/>
  <c r="L44" i="1"/>
  <c r="L45" i="1"/>
  <c r="L47" i="1"/>
  <c r="L48" i="1"/>
  <c r="L53" i="1"/>
  <c r="L54" i="1"/>
  <c r="L56" i="1"/>
  <c r="L57" i="1"/>
  <c r="L59" i="1"/>
  <c r="L60" i="1"/>
  <c r="L65" i="1"/>
  <c r="L66" i="1"/>
  <c r="L67" i="1"/>
  <c r="L68" i="1"/>
  <c r="L69" i="1"/>
  <c r="L71" i="1"/>
  <c r="L72" i="1"/>
  <c r="L77" i="1"/>
  <c r="L78" i="1"/>
  <c r="L79" i="1"/>
  <c r="L80" i="1"/>
  <c r="L81" i="1"/>
  <c r="L83" i="1"/>
  <c r="L84" i="1"/>
  <c r="L89" i="1"/>
  <c r="L90" i="1"/>
  <c r="L91" i="1"/>
  <c r="L92" i="1"/>
  <c r="L93" i="1"/>
  <c r="L95" i="1"/>
  <c r="L96" i="1"/>
  <c r="L97" i="1"/>
  <c r="L6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K101" i="1" l="1"/>
</calcChain>
</file>

<file path=xl/sharedStrings.xml><?xml version="1.0" encoding="utf-8"?>
<sst xmlns="http://schemas.openxmlformats.org/spreadsheetml/2006/main" count="397" uniqueCount="205">
  <si>
    <t>Número de documento</t>
  </si>
  <si>
    <t>Número de artículo</t>
  </si>
  <si>
    <t>Descripción artículo</t>
  </si>
  <si>
    <t>U de M</t>
  </si>
  <si>
    <t>Cant. trans.</t>
  </si>
  <si>
    <t>Fecha del documento</t>
  </si>
  <si>
    <t>RCT1820</t>
  </si>
  <si>
    <t>SL00053</t>
  </si>
  <si>
    <t>Mascarillas quirurgicas</t>
  </si>
  <si>
    <t>CAJAS</t>
  </si>
  <si>
    <t>SL00068</t>
  </si>
  <si>
    <t>Bata medica desechable</t>
  </si>
  <si>
    <t>UND</t>
  </si>
  <si>
    <t>SO00215</t>
  </si>
  <si>
    <t>Papel Camilla 21x225/54cm</t>
  </si>
  <si>
    <t>ROLLO</t>
  </si>
  <si>
    <t>SL00054</t>
  </si>
  <si>
    <t>Guantes de latex con polvo med 100/1</t>
  </si>
  <si>
    <t>RCT1821</t>
  </si>
  <si>
    <t>SL00021</t>
  </si>
  <si>
    <t>Guantes para Limpiar</t>
  </si>
  <si>
    <t>SL00056</t>
  </si>
  <si>
    <t>Alcohol isopropilico al 70%</t>
  </si>
  <si>
    <t>GL</t>
  </si>
  <si>
    <t>SL00026</t>
  </si>
  <si>
    <t>Lava Platos GL</t>
  </si>
  <si>
    <t>Galón</t>
  </si>
  <si>
    <t>A000529</t>
  </si>
  <si>
    <t>Recogedor de Basura</t>
  </si>
  <si>
    <t>SL00025</t>
  </si>
  <si>
    <t>Jabón liquido suave tipo espuma</t>
  </si>
  <si>
    <t>BOTELLA</t>
  </si>
  <si>
    <t>SL00010</t>
  </si>
  <si>
    <t>Desinfectante liquido GL</t>
  </si>
  <si>
    <t>SL00006</t>
  </si>
  <si>
    <t>Cloro GL</t>
  </si>
  <si>
    <t>SL00029</t>
  </si>
  <si>
    <t>Limpiador de Maderas Frasco</t>
  </si>
  <si>
    <t>SL00002</t>
  </si>
  <si>
    <t>Ambientador Spray para Oficina</t>
  </si>
  <si>
    <t>SL00083</t>
  </si>
  <si>
    <t>DESINFECTANTE LYSOL</t>
  </si>
  <si>
    <t>SL00040</t>
  </si>
  <si>
    <t>Suape</t>
  </si>
  <si>
    <t>RCT1822</t>
  </si>
  <si>
    <t>AB00034</t>
  </si>
  <si>
    <t>Canelilla</t>
  </si>
  <si>
    <t>AB00031</t>
  </si>
  <si>
    <t>Limon Persa 50 LB</t>
  </si>
  <si>
    <t>LB50</t>
  </si>
  <si>
    <t>AB00032</t>
  </si>
  <si>
    <t>Jengibre LB32</t>
  </si>
  <si>
    <t>LB32</t>
  </si>
  <si>
    <t>AB00002</t>
  </si>
  <si>
    <t>Azúcar Blanca PAQ1X5LB</t>
  </si>
  <si>
    <t>PAQ1X5LB</t>
  </si>
  <si>
    <t>AB00001</t>
  </si>
  <si>
    <t>Azúcar Crema PAQ1X5LB</t>
  </si>
  <si>
    <t>AB00013</t>
  </si>
  <si>
    <t>Azucar  Dietética caja</t>
  </si>
  <si>
    <t>PAQ1x200</t>
  </si>
  <si>
    <t>AB00003</t>
  </si>
  <si>
    <t>Café PAQ1X1LB</t>
  </si>
  <si>
    <t>PAQ1X1LB</t>
  </si>
  <si>
    <t>AB00030</t>
  </si>
  <si>
    <t>Galleta de Soda Hatuey</t>
  </si>
  <si>
    <t>CAJA20/1</t>
  </si>
  <si>
    <t>AB00028</t>
  </si>
  <si>
    <t>Galleta hatuey saltina caja 9/1</t>
  </si>
  <si>
    <t>CAJA 9/1</t>
  </si>
  <si>
    <t>AB00035</t>
  </si>
  <si>
    <t>sal refinada frasco 510 G</t>
  </si>
  <si>
    <t>AB00012</t>
  </si>
  <si>
    <t>Té Frio</t>
  </si>
  <si>
    <t>AB00004</t>
  </si>
  <si>
    <t>Cremora</t>
  </si>
  <si>
    <t>RCT1823</t>
  </si>
  <si>
    <t>SO00014</t>
  </si>
  <si>
    <t>Caja para archivar</t>
  </si>
  <si>
    <t>RCT1825</t>
  </si>
  <si>
    <t>RCT1826</t>
  </si>
  <si>
    <t>RCT1827</t>
  </si>
  <si>
    <t>SL00065</t>
  </si>
  <si>
    <t>Vasos ecologico carton 10 oz paq 50/1</t>
  </si>
  <si>
    <t>PAQ50/1</t>
  </si>
  <si>
    <t>SL00043</t>
  </si>
  <si>
    <t>Vaso ecologico carton café 4oz</t>
  </si>
  <si>
    <t>PAQ1X50</t>
  </si>
  <si>
    <t>SL00038</t>
  </si>
  <si>
    <t>Servilletas para manos tipo C-Fold paq 100/1</t>
  </si>
  <si>
    <t>PAQ1X100</t>
  </si>
  <si>
    <t>SL00037</t>
  </si>
  <si>
    <t>Servilletas Cuadradas paq 50/1</t>
  </si>
  <si>
    <t>SL00033</t>
  </si>
  <si>
    <t>Papel toalla para Manos 6x800</t>
  </si>
  <si>
    <t>SL00035</t>
  </si>
  <si>
    <t>Papel toalla de mano pre cortada, doble hoja 393 pies</t>
  </si>
  <si>
    <t>PAQ 6/1</t>
  </si>
  <si>
    <t>SL00034</t>
  </si>
  <si>
    <t>Papel Higienico Jumbo Blanco doble hoja, 820 pies (527)</t>
  </si>
  <si>
    <t>PAQ 4/1</t>
  </si>
  <si>
    <t>SL00019</t>
  </si>
  <si>
    <t>Fundas para basura 36x54</t>
  </si>
  <si>
    <t>PAQ1X5</t>
  </si>
  <si>
    <t>SL00007</t>
  </si>
  <si>
    <t>Cucharas Plásticas 25/1</t>
  </si>
  <si>
    <t>PAQ1X25</t>
  </si>
  <si>
    <t>SL00066</t>
  </si>
  <si>
    <t>Plato ecologico carton No.6 paq 20/1</t>
  </si>
  <si>
    <t>PAQ20/1</t>
  </si>
  <si>
    <t>RCT1828</t>
  </si>
  <si>
    <t>SO00098</t>
  </si>
  <si>
    <t>Papel Bond 8.5 x11.</t>
  </si>
  <si>
    <t>RESMA</t>
  </si>
  <si>
    <t>SO00116</t>
  </si>
  <si>
    <t>Post-it 3 x 3</t>
  </si>
  <si>
    <t>SO00096</t>
  </si>
  <si>
    <t>Papel 8 1/2 x 14</t>
  </si>
  <si>
    <t>SO00097</t>
  </si>
  <si>
    <t>Papel  Bond  20 11 X 17</t>
  </si>
  <si>
    <t>SO00083</t>
  </si>
  <si>
    <t>Libretas Pequeñas</t>
  </si>
  <si>
    <t>SO00018</t>
  </si>
  <si>
    <t>Carpeta No. 4</t>
  </si>
  <si>
    <t>SO00016</t>
  </si>
  <si>
    <t>Carpeta No.2.</t>
  </si>
  <si>
    <t>SO00060</t>
  </si>
  <si>
    <t>Felpa roja</t>
  </si>
  <si>
    <t>CAJA12/1</t>
  </si>
  <si>
    <t>SO00058</t>
  </si>
  <si>
    <t>Felpa Azul</t>
  </si>
  <si>
    <t>SO00081</t>
  </si>
  <si>
    <t>Lapiz de Carbón</t>
  </si>
  <si>
    <t>SO00200</t>
  </si>
  <si>
    <t>Lapiz 2B= 1 1/2</t>
  </si>
  <si>
    <t>SO00037</t>
  </si>
  <si>
    <t>Cintas doble cara</t>
  </si>
  <si>
    <t>SO00036</t>
  </si>
  <si>
    <t>Cinta para empaque</t>
  </si>
  <si>
    <t>SO00069</t>
  </si>
  <si>
    <t>Grapadoras</t>
  </si>
  <si>
    <t>SO00011</t>
  </si>
  <si>
    <t>Bolígrafo negro</t>
  </si>
  <si>
    <t>SO00010</t>
  </si>
  <si>
    <t>Bolígrafo azul</t>
  </si>
  <si>
    <t>SO00071</t>
  </si>
  <si>
    <t>Grapas</t>
  </si>
  <si>
    <t>SO00141</t>
  </si>
  <si>
    <t>Tape transparente</t>
  </si>
  <si>
    <t>SO00122</t>
  </si>
  <si>
    <t>Resaltadores Amarillas</t>
  </si>
  <si>
    <t>SO00123</t>
  </si>
  <si>
    <t>Resaltadores Azul</t>
  </si>
  <si>
    <t>SO00124</t>
  </si>
  <si>
    <t>Resaltadores Verde</t>
  </si>
  <si>
    <t>A000587</t>
  </si>
  <si>
    <t>Resaltador rosado</t>
  </si>
  <si>
    <t>SO00109</t>
  </si>
  <si>
    <t>Pila AA</t>
  </si>
  <si>
    <t>Paq 4/1</t>
  </si>
  <si>
    <t>SO00110</t>
  </si>
  <si>
    <t>Pilas AAA</t>
  </si>
  <si>
    <t>RCT1829</t>
  </si>
  <si>
    <t>SO00277</t>
  </si>
  <si>
    <t>Toner HP W2300 NEGRO (230)</t>
  </si>
  <si>
    <t>SO00278</t>
  </si>
  <si>
    <t>Toner HP W2301 CYAN (2301)</t>
  </si>
  <si>
    <t>SO00279</t>
  </si>
  <si>
    <t>Toner HP W2302 AMARILLO  (2302A)</t>
  </si>
  <si>
    <t>SO00280</t>
  </si>
  <si>
    <t>Toner HP W2303 MAGENTA  (2303A)</t>
  </si>
  <si>
    <t>SO00269</t>
  </si>
  <si>
    <t>Toner HP W151A</t>
  </si>
  <si>
    <t>SO00220</t>
  </si>
  <si>
    <t>Limpiador  Correa de Transferencia Xerox 7855</t>
  </si>
  <si>
    <t>SO00221</t>
  </si>
  <si>
    <t>2do Rodillo transferencia de Polarizacion Xerox 7855</t>
  </si>
  <si>
    <t>SO00276</t>
  </si>
  <si>
    <t>Toner HP 105A (W1105)</t>
  </si>
  <si>
    <t>SO00281</t>
  </si>
  <si>
    <t>Toner HP CF470X  Negro (657 M682)</t>
  </si>
  <si>
    <t>SO00170</t>
  </si>
  <si>
    <t>Toner HP 655A CYAN</t>
  </si>
  <si>
    <t>SO00173</t>
  </si>
  <si>
    <t>Toner HP 655A AMARILLO</t>
  </si>
  <si>
    <t>SO00181</t>
  </si>
  <si>
    <t>Toner HP 655A MAGENTA</t>
  </si>
  <si>
    <t>SO00232</t>
  </si>
  <si>
    <t>Cartucho de toner Xerox versaLink B605 BK</t>
  </si>
  <si>
    <t>SO00231</t>
  </si>
  <si>
    <t>Toner xerox amarillo C8055</t>
  </si>
  <si>
    <t>SO00230</t>
  </si>
  <si>
    <t>Toner xerox magenta C8055</t>
  </si>
  <si>
    <t>RCT1830</t>
  </si>
  <si>
    <t>ITBIS</t>
  </si>
  <si>
    <t>Costo unitario sin ITBIS</t>
  </si>
  <si>
    <t>Costo unitario con ITBIS</t>
  </si>
  <si>
    <t>Compra Total</t>
  </si>
  <si>
    <t>Compras de inventario de A y B y susministros del 01 de abril al 30 de junio 2025</t>
  </si>
  <si>
    <t>2do Trimestre (Abril - Junio 2025)</t>
  </si>
  <si>
    <t xml:space="preserve">DIRECCION ADMINISTRATIVA </t>
  </si>
  <si>
    <t xml:space="preserve">Auxiliar Adm. </t>
  </si>
  <si>
    <t>Preparado por:</t>
  </si>
  <si>
    <t>Dir. Administrativo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</si>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</sst>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9" formatCode="_(* #,##0_);_(* \(#,##0\);_(* &quot;-&quot;??_);_(@_)"/>
  </numFmts>
  <fonts count="10">
    <font>
      <sz val="9"/>
      <name val="Segoe UI"/>
    </font>
    <font>
      <sz val="9"/>
      <name val="Segoe UI"/>
    </font>
    <font>
      <b/>
      <sz val="13"/>
      <name val="Aril"/>
    </font>
    <font>
      <b/>
      <sz val="12"/>
      <name val="Times New Roman"/>
      <family val="1"/>
    </font>
    <font>
      <b/>
      <sz val="12"/>
      <color rgb="FF000000"/>
      <name val="Calibri"/>
      <family val="2"/>
    </font>
    <font>
      <b/>
      <sz val="12"/>
      <name val="Arial"/>
      <family val="2"/>
    </font>
    <font>
      <b/>
      <sz val="12"/>
      <name val="Aril"/>
    </font>
    <font>
      <b/>
      <sz val="9"/>
      <name val="Segoe UI"/>
      <family val="2"/>
    </font>
    <font>
      <b/>
      <sz val="12"/>
      <name val="Segoe U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22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69" fontId="0" fillId="0" borderId="0" xfId="1" applyNumberFormat="1" applyFont="1" applyAlignment="1">
      <alignment vertical="center"/>
    </xf>
    <xf numFmtId="43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 wrapText="1"/>
    </xf>
    <xf numFmtId="169" fontId="3" fillId="2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7" fillId="0" borderId="0" xfId="1" applyFont="1" applyAlignment="1">
      <alignment vertical="center"/>
    </xf>
    <xf numFmtId="169" fontId="7" fillId="0" borderId="0" xfId="1" applyNumberFormat="1" applyFont="1" applyAlignment="1">
      <alignment vertical="center"/>
    </xf>
    <xf numFmtId="43" fontId="7" fillId="0" borderId="2" xfId="1" applyFont="1" applyBorder="1" applyAlignment="1">
      <alignment vertical="center"/>
    </xf>
    <xf numFmtId="43" fontId="8" fillId="0" borderId="3" xfId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0</xdr:rowOff>
    </xdr:from>
    <xdr:to>
      <xdr:col>2</xdr:col>
      <xdr:colOff>119204</xdr:colOff>
      <xdr:row>3</xdr:row>
      <xdr:rowOff>87026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0"/>
          <a:ext cx="938354" cy="687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view="pageBreakPreview" topLeftCell="B1" zoomScaleNormal="100" zoomScaleSheetLayoutView="100" workbookViewId="0">
      <pane ySplit="5" topLeftCell="A6" activePane="bottomLeft" state="frozen"/>
      <selection activeCell="B1" sqref="B1"/>
      <selection pane="bottomLeft" activeCell="J6" sqref="J6"/>
    </sheetView>
  </sheetViews>
  <sheetFormatPr defaultRowHeight="12"/>
  <cols>
    <col min="1" max="1" width="23.1640625" hidden="1" customWidth="1"/>
    <col min="2" max="2" width="14.33203125" customWidth="1"/>
    <col min="3" max="3" width="16.6640625" style="1" customWidth="1"/>
    <col min="4" max="4" width="52.33203125" bestFit="1" customWidth="1"/>
    <col min="5" max="5" width="12.83203125" customWidth="1"/>
    <col min="6" max="6" width="10.5" style="3" customWidth="1"/>
    <col min="7" max="7" width="23.1640625" style="2" bestFit="1" customWidth="1"/>
    <col min="8" max="8" width="9.5" style="2" bestFit="1" customWidth="1"/>
    <col min="9" max="9" width="19" style="2" customWidth="1"/>
    <col min="10" max="10" width="19.33203125" style="2" bestFit="1" customWidth="1"/>
    <col min="11" max="11" width="13" style="2" hidden="1" customWidth="1"/>
    <col min="12" max="12" width="11.5" style="2" hidden="1" customWidth="1"/>
    <col min="13" max="13" width="13" hidden="1" customWidth="1"/>
    <col min="14" max="14" width="11.1640625" hidden="1" customWidth="1"/>
  </cols>
  <sheetData>
    <row r="1" spans="1:13" ht="15.75">
      <c r="A1" s="11" t="s">
        <v>200</v>
      </c>
      <c r="B1" s="11"/>
      <c r="C1" s="11"/>
      <c r="D1" s="11"/>
      <c r="E1" s="11"/>
      <c r="F1" s="11"/>
      <c r="G1" s="11"/>
      <c r="H1" s="11"/>
      <c r="I1" s="11"/>
      <c r="J1" s="11"/>
    </row>
    <row r="2" spans="1:13" ht="15.75">
      <c r="A2" s="12" t="s">
        <v>198</v>
      </c>
      <c r="B2" s="12"/>
      <c r="C2" s="12"/>
      <c r="D2" s="12"/>
      <c r="E2" s="12"/>
      <c r="F2" s="12"/>
      <c r="G2" s="12"/>
      <c r="H2" s="12"/>
      <c r="I2" s="12"/>
      <c r="J2" s="12"/>
    </row>
    <row r="3" spans="1:13" ht="15.75">
      <c r="A3" s="13" t="s">
        <v>199</v>
      </c>
      <c r="B3" s="13"/>
      <c r="C3" s="13"/>
      <c r="D3" s="13"/>
      <c r="E3" s="13"/>
      <c r="F3" s="13"/>
      <c r="G3" s="13"/>
      <c r="H3" s="13"/>
      <c r="I3" s="13"/>
      <c r="J3" s="13"/>
    </row>
    <row r="4" spans="1:13" ht="16.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3" ht="31.5" customHeight="1">
      <c r="A5" s="7" t="s">
        <v>0</v>
      </c>
      <c r="B5" s="7" t="s">
        <v>1</v>
      </c>
      <c r="C5" s="7" t="s">
        <v>5</v>
      </c>
      <c r="D5" s="6" t="s">
        <v>2</v>
      </c>
      <c r="E5" s="6" t="s">
        <v>3</v>
      </c>
      <c r="F5" s="10" t="s">
        <v>4</v>
      </c>
      <c r="G5" s="9" t="s">
        <v>195</v>
      </c>
      <c r="H5" s="8" t="s">
        <v>194</v>
      </c>
      <c r="I5" s="9" t="s">
        <v>196</v>
      </c>
      <c r="J5" s="9" t="s">
        <v>197</v>
      </c>
    </row>
    <row r="6" spans="1:13" ht="17.45" customHeight="1">
      <c r="A6" t="s">
        <v>6</v>
      </c>
      <c r="B6" t="s">
        <v>7</v>
      </c>
      <c r="C6" s="1">
        <f t="shared" ref="C6:C32" si="0">DATE(2025,4,4)</f>
        <v>45751</v>
      </c>
      <c r="D6" t="s">
        <v>8</v>
      </c>
      <c r="E6" t="s">
        <v>9</v>
      </c>
      <c r="F6" s="15">
        <v>2</v>
      </c>
      <c r="G6" s="2">
        <v>374</v>
      </c>
      <c r="H6" s="2">
        <v>67.319999999999993</v>
      </c>
      <c r="I6" s="14">
        <v>441.32</v>
      </c>
      <c r="J6" s="14">
        <v>882.64</v>
      </c>
      <c r="K6" s="2">
        <f>+F6*I6</f>
        <v>882.64</v>
      </c>
      <c r="L6" s="2">
        <f>+J6-K6</f>
        <v>0</v>
      </c>
      <c r="M6" s="4">
        <f>+G6+H6-I6</f>
        <v>0</v>
      </c>
    </row>
    <row r="7" spans="1:13" ht="17.45" customHeight="1">
      <c r="A7" t="s">
        <v>6</v>
      </c>
      <c r="B7" t="s">
        <v>10</v>
      </c>
      <c r="C7" s="1">
        <f t="shared" si="0"/>
        <v>45751</v>
      </c>
      <c r="D7" t="s">
        <v>11</v>
      </c>
      <c r="E7" t="s">
        <v>12</v>
      </c>
      <c r="F7" s="15">
        <v>30</v>
      </c>
      <c r="G7" s="2">
        <v>850</v>
      </c>
      <c r="H7" s="2">
        <v>153</v>
      </c>
      <c r="I7" s="14">
        <v>1003</v>
      </c>
      <c r="J7" s="14">
        <v>30090</v>
      </c>
      <c r="K7" s="2">
        <f t="shared" ref="K7:K70" si="1">+F7*I7</f>
        <v>30090</v>
      </c>
      <c r="L7" s="2">
        <f t="shared" ref="L7:L70" si="2">+J7-K7</f>
        <v>0</v>
      </c>
      <c r="M7" s="4">
        <f t="shared" ref="M7:M70" si="3">+G7+H7-I7</f>
        <v>0</v>
      </c>
    </row>
    <row r="8" spans="1:13" ht="17.45" customHeight="1">
      <c r="A8" t="s">
        <v>6</v>
      </c>
      <c r="B8" t="s">
        <v>13</v>
      </c>
      <c r="C8" s="1">
        <f t="shared" si="0"/>
        <v>45751</v>
      </c>
      <c r="D8" t="s">
        <v>14</v>
      </c>
      <c r="E8" t="s">
        <v>15</v>
      </c>
      <c r="F8" s="15">
        <v>8</v>
      </c>
      <c r="G8" s="2">
        <v>421</v>
      </c>
      <c r="H8" s="2">
        <v>75.779999999999973</v>
      </c>
      <c r="I8" s="14">
        <v>496.78</v>
      </c>
      <c r="J8" s="14">
        <v>3974.24</v>
      </c>
      <c r="K8" s="2">
        <f t="shared" si="1"/>
        <v>3974.24</v>
      </c>
      <c r="L8" s="2">
        <f t="shared" si="2"/>
        <v>0</v>
      </c>
      <c r="M8" s="4">
        <f t="shared" si="3"/>
        <v>0</v>
      </c>
    </row>
    <row r="9" spans="1:13" ht="17.45" customHeight="1">
      <c r="A9" t="s">
        <v>6</v>
      </c>
      <c r="B9" t="s">
        <v>16</v>
      </c>
      <c r="C9" s="1">
        <f t="shared" si="0"/>
        <v>45751</v>
      </c>
      <c r="D9" t="s">
        <v>17</v>
      </c>
      <c r="E9" t="s">
        <v>9</v>
      </c>
      <c r="F9" s="15">
        <v>4</v>
      </c>
      <c r="G9" s="2">
        <v>600</v>
      </c>
      <c r="H9" s="2">
        <v>108</v>
      </c>
      <c r="I9" s="14">
        <v>708</v>
      </c>
      <c r="J9" s="14">
        <v>2832</v>
      </c>
      <c r="K9" s="2">
        <f t="shared" si="1"/>
        <v>2832</v>
      </c>
      <c r="L9" s="2">
        <f t="shared" si="2"/>
        <v>0</v>
      </c>
      <c r="M9" s="4">
        <f t="shared" si="3"/>
        <v>0</v>
      </c>
    </row>
    <row r="10" spans="1:13" ht="17.45" customHeight="1">
      <c r="A10" t="s">
        <v>18</v>
      </c>
      <c r="B10" t="s">
        <v>19</v>
      </c>
      <c r="C10" s="1">
        <f t="shared" si="0"/>
        <v>45751</v>
      </c>
      <c r="D10" t="s">
        <v>20</v>
      </c>
      <c r="E10" t="s">
        <v>12</v>
      </c>
      <c r="F10" s="15">
        <v>30</v>
      </c>
      <c r="G10" s="2">
        <v>149</v>
      </c>
      <c r="H10" s="2">
        <v>26.820000000000011</v>
      </c>
      <c r="I10" s="14">
        <v>175.82000000000002</v>
      </c>
      <c r="J10" s="14">
        <v>5274.6</v>
      </c>
      <c r="K10" s="2">
        <f t="shared" si="1"/>
        <v>5274.6</v>
      </c>
      <c r="L10" s="2">
        <f t="shared" si="2"/>
        <v>0</v>
      </c>
      <c r="M10" s="4">
        <f t="shared" si="3"/>
        <v>0</v>
      </c>
    </row>
    <row r="11" spans="1:13" ht="17.45" customHeight="1">
      <c r="A11" t="s">
        <v>18</v>
      </c>
      <c r="B11" t="s">
        <v>21</v>
      </c>
      <c r="C11" s="1">
        <f t="shared" si="0"/>
        <v>45751</v>
      </c>
      <c r="D11" t="s">
        <v>22</v>
      </c>
      <c r="E11" t="s">
        <v>23</v>
      </c>
      <c r="F11" s="15">
        <v>20</v>
      </c>
      <c r="G11" s="2">
        <v>726</v>
      </c>
      <c r="H11" s="2">
        <v>130.67999999999992</v>
      </c>
      <c r="I11" s="14">
        <v>856.68</v>
      </c>
      <c r="J11" s="14">
        <v>17133.599999999999</v>
      </c>
      <c r="K11" s="2">
        <f t="shared" si="1"/>
        <v>17133.599999999999</v>
      </c>
      <c r="L11" s="2">
        <f t="shared" si="2"/>
        <v>0</v>
      </c>
      <c r="M11" s="4">
        <f t="shared" si="3"/>
        <v>0</v>
      </c>
    </row>
    <row r="12" spans="1:13" ht="17.45" customHeight="1">
      <c r="A12" t="s">
        <v>18</v>
      </c>
      <c r="B12" t="s">
        <v>24</v>
      </c>
      <c r="C12" s="1">
        <f t="shared" si="0"/>
        <v>45751</v>
      </c>
      <c r="D12" t="s">
        <v>25</v>
      </c>
      <c r="E12" t="s">
        <v>26</v>
      </c>
      <c r="F12" s="15">
        <v>50</v>
      </c>
      <c r="G12" s="2">
        <v>326</v>
      </c>
      <c r="H12" s="2">
        <v>58.68</v>
      </c>
      <c r="I12" s="14">
        <v>384.68</v>
      </c>
      <c r="J12" s="14">
        <v>19234</v>
      </c>
      <c r="K12" s="2">
        <f t="shared" si="1"/>
        <v>19234</v>
      </c>
      <c r="L12" s="2">
        <f t="shared" si="2"/>
        <v>0</v>
      </c>
      <c r="M12" s="4">
        <f t="shared" si="3"/>
        <v>0</v>
      </c>
    </row>
    <row r="13" spans="1:13" ht="17.45" customHeight="1">
      <c r="A13" t="s">
        <v>18</v>
      </c>
      <c r="B13" t="s">
        <v>27</v>
      </c>
      <c r="C13" s="1">
        <f t="shared" si="0"/>
        <v>45751</v>
      </c>
      <c r="D13" t="s">
        <v>28</v>
      </c>
      <c r="E13" t="s">
        <v>12</v>
      </c>
      <c r="F13" s="15">
        <v>10</v>
      </c>
      <c r="G13" s="2">
        <v>179</v>
      </c>
      <c r="H13" s="2">
        <v>32.219999999999985</v>
      </c>
      <c r="I13" s="14">
        <v>211.21999999999997</v>
      </c>
      <c r="J13" s="14">
        <v>2112.1999999999998</v>
      </c>
      <c r="K13" s="2">
        <f t="shared" si="1"/>
        <v>2112.1999999999998</v>
      </c>
      <c r="L13" s="2">
        <f t="shared" si="2"/>
        <v>0</v>
      </c>
      <c r="M13" s="4">
        <f t="shared" si="3"/>
        <v>0</v>
      </c>
    </row>
    <row r="14" spans="1:13" ht="17.45" customHeight="1">
      <c r="A14" t="s">
        <v>18</v>
      </c>
      <c r="B14" t="s">
        <v>29</v>
      </c>
      <c r="C14" s="1">
        <f t="shared" si="0"/>
        <v>45751</v>
      </c>
      <c r="D14" t="s">
        <v>30</v>
      </c>
      <c r="E14" t="s">
        <v>31</v>
      </c>
      <c r="F14" s="15">
        <v>10</v>
      </c>
      <c r="G14" s="2">
        <v>1922</v>
      </c>
      <c r="H14" s="2">
        <v>345.95999999999987</v>
      </c>
      <c r="I14" s="14">
        <v>2267.96</v>
      </c>
      <c r="J14" s="14">
        <v>22679.599999999999</v>
      </c>
      <c r="K14" s="2">
        <f t="shared" si="1"/>
        <v>22679.599999999999</v>
      </c>
      <c r="L14" s="2">
        <f t="shared" si="2"/>
        <v>0</v>
      </c>
      <c r="M14" s="4">
        <f t="shared" si="3"/>
        <v>0</v>
      </c>
    </row>
    <row r="15" spans="1:13" ht="17.45" customHeight="1">
      <c r="A15" t="s">
        <v>18</v>
      </c>
      <c r="B15" t="s">
        <v>32</v>
      </c>
      <c r="C15" s="1">
        <f t="shared" si="0"/>
        <v>45751</v>
      </c>
      <c r="D15" t="s">
        <v>33</v>
      </c>
      <c r="E15" t="s">
        <v>12</v>
      </c>
      <c r="F15" s="15">
        <v>40</v>
      </c>
      <c r="G15" s="2">
        <v>600</v>
      </c>
      <c r="H15" s="2">
        <v>108</v>
      </c>
      <c r="I15" s="14">
        <v>708</v>
      </c>
      <c r="J15" s="14">
        <v>28320</v>
      </c>
      <c r="K15" s="2">
        <f t="shared" si="1"/>
        <v>28320</v>
      </c>
      <c r="L15" s="2">
        <f t="shared" si="2"/>
        <v>0</v>
      </c>
      <c r="M15" s="4">
        <f t="shared" si="3"/>
        <v>0</v>
      </c>
    </row>
    <row r="16" spans="1:13" ht="17.45" customHeight="1">
      <c r="A16" t="s">
        <v>18</v>
      </c>
      <c r="B16" t="s">
        <v>34</v>
      </c>
      <c r="C16" s="1">
        <f t="shared" si="0"/>
        <v>45751</v>
      </c>
      <c r="D16" t="s">
        <v>35</v>
      </c>
      <c r="E16" t="s">
        <v>26</v>
      </c>
      <c r="F16" s="15">
        <v>20</v>
      </c>
      <c r="G16" s="2">
        <v>145</v>
      </c>
      <c r="H16" s="2">
        <v>26.1</v>
      </c>
      <c r="I16" s="14">
        <v>171.1</v>
      </c>
      <c r="J16" s="14">
        <v>3422</v>
      </c>
      <c r="K16" s="2">
        <f t="shared" si="1"/>
        <v>3422</v>
      </c>
      <c r="L16" s="2">
        <f t="shared" si="2"/>
        <v>0</v>
      </c>
      <c r="M16" s="4">
        <f t="shared" si="3"/>
        <v>0</v>
      </c>
    </row>
    <row r="17" spans="1:13" ht="17.45" customHeight="1">
      <c r="A17" t="s">
        <v>18</v>
      </c>
      <c r="B17" t="s">
        <v>36</v>
      </c>
      <c r="C17" s="1">
        <f t="shared" si="0"/>
        <v>45751</v>
      </c>
      <c r="D17" t="s">
        <v>37</v>
      </c>
      <c r="E17" t="s">
        <v>12</v>
      </c>
      <c r="F17" s="15">
        <v>10</v>
      </c>
      <c r="G17" s="2">
        <v>983</v>
      </c>
      <c r="H17" s="2">
        <v>176.93999999999997</v>
      </c>
      <c r="I17" s="14">
        <v>1159.94</v>
      </c>
      <c r="J17" s="14">
        <v>11599.4</v>
      </c>
      <c r="K17" s="2">
        <f t="shared" si="1"/>
        <v>11599.400000000001</v>
      </c>
      <c r="L17" s="2">
        <f t="shared" si="2"/>
        <v>0</v>
      </c>
      <c r="M17" s="4">
        <f t="shared" si="3"/>
        <v>0</v>
      </c>
    </row>
    <row r="18" spans="1:13" ht="17.45" customHeight="1">
      <c r="A18" t="s">
        <v>18</v>
      </c>
      <c r="B18" t="s">
        <v>38</v>
      </c>
      <c r="C18" s="1">
        <f t="shared" si="0"/>
        <v>45751</v>
      </c>
      <c r="D18" t="s">
        <v>39</v>
      </c>
      <c r="E18" t="s">
        <v>12</v>
      </c>
      <c r="F18" s="15">
        <v>50</v>
      </c>
      <c r="G18" s="2">
        <v>369</v>
      </c>
      <c r="H18" s="2">
        <v>66.42</v>
      </c>
      <c r="I18" s="14">
        <v>435.42</v>
      </c>
      <c r="J18" s="14">
        <v>21771</v>
      </c>
      <c r="K18" s="2">
        <f t="shared" si="1"/>
        <v>21771</v>
      </c>
      <c r="L18" s="2">
        <f t="shared" si="2"/>
        <v>0</v>
      </c>
      <c r="M18" s="4">
        <f t="shared" si="3"/>
        <v>0</v>
      </c>
    </row>
    <row r="19" spans="1:13" ht="17.45" customHeight="1">
      <c r="A19" t="s">
        <v>18</v>
      </c>
      <c r="B19" t="s">
        <v>40</v>
      </c>
      <c r="C19" s="1">
        <f t="shared" si="0"/>
        <v>45751</v>
      </c>
      <c r="D19" t="s">
        <v>41</v>
      </c>
      <c r="E19" t="s">
        <v>31</v>
      </c>
      <c r="F19" s="15">
        <v>20</v>
      </c>
      <c r="G19" s="2">
        <v>1020</v>
      </c>
      <c r="H19" s="2">
        <v>183.6</v>
      </c>
      <c r="I19" s="14">
        <v>1203.5999999999999</v>
      </c>
      <c r="J19" s="14">
        <v>24072</v>
      </c>
      <c r="K19" s="2">
        <f t="shared" si="1"/>
        <v>24072</v>
      </c>
      <c r="L19" s="2">
        <f t="shared" si="2"/>
        <v>0</v>
      </c>
      <c r="M19" s="4">
        <f t="shared" si="3"/>
        <v>0</v>
      </c>
    </row>
    <row r="20" spans="1:13" ht="17.45" customHeight="1">
      <c r="A20" t="s">
        <v>18</v>
      </c>
      <c r="B20" t="s">
        <v>42</v>
      </c>
      <c r="C20" s="1">
        <f t="shared" si="0"/>
        <v>45751</v>
      </c>
      <c r="D20" t="s">
        <v>43</v>
      </c>
      <c r="E20" t="s">
        <v>12</v>
      </c>
      <c r="F20" s="15">
        <v>15</v>
      </c>
      <c r="G20" s="2">
        <v>248</v>
      </c>
      <c r="H20" s="2">
        <v>44.640000000000022</v>
      </c>
      <c r="I20" s="14">
        <v>292.64000000000004</v>
      </c>
      <c r="J20" s="14">
        <v>4389.6000000000004</v>
      </c>
      <c r="K20" s="2">
        <f t="shared" si="1"/>
        <v>4389.6000000000004</v>
      </c>
      <c r="L20" s="2">
        <f t="shared" si="2"/>
        <v>0</v>
      </c>
      <c r="M20" s="4">
        <f t="shared" si="3"/>
        <v>0</v>
      </c>
    </row>
    <row r="21" spans="1:13" ht="17.45" customHeight="1">
      <c r="A21" t="s">
        <v>44</v>
      </c>
      <c r="B21" t="s">
        <v>45</v>
      </c>
      <c r="C21" s="1">
        <f t="shared" si="0"/>
        <v>45751</v>
      </c>
      <c r="D21" t="s">
        <v>46</v>
      </c>
      <c r="E21" t="s">
        <v>12</v>
      </c>
      <c r="F21" s="15">
        <v>30</v>
      </c>
      <c r="G21" s="2">
        <v>360</v>
      </c>
      <c r="H21" s="2">
        <v>64.8</v>
      </c>
      <c r="I21" s="14">
        <v>424.8</v>
      </c>
      <c r="J21" s="14">
        <v>12744</v>
      </c>
      <c r="K21" s="2">
        <f t="shared" si="1"/>
        <v>12744</v>
      </c>
      <c r="L21" s="2">
        <f t="shared" si="2"/>
        <v>0</v>
      </c>
      <c r="M21" s="4">
        <f t="shared" si="3"/>
        <v>0</v>
      </c>
    </row>
    <row r="22" spans="1:13" ht="17.45" customHeight="1">
      <c r="A22" t="s">
        <v>44</v>
      </c>
      <c r="B22" t="s">
        <v>47</v>
      </c>
      <c r="C22" s="1">
        <f t="shared" si="0"/>
        <v>45751</v>
      </c>
      <c r="D22" t="s">
        <v>48</v>
      </c>
      <c r="E22" t="s">
        <v>49</v>
      </c>
      <c r="F22" s="15">
        <v>80</v>
      </c>
      <c r="G22" s="2">
        <v>305</v>
      </c>
      <c r="H22" s="2">
        <v>0</v>
      </c>
      <c r="I22" s="14">
        <v>305</v>
      </c>
      <c r="J22" s="14">
        <v>24400</v>
      </c>
      <c r="K22" s="2">
        <f t="shared" si="1"/>
        <v>24400</v>
      </c>
      <c r="L22" s="2">
        <f t="shared" si="2"/>
        <v>0</v>
      </c>
      <c r="M22" s="4">
        <f t="shared" si="3"/>
        <v>0</v>
      </c>
    </row>
    <row r="23" spans="1:13" ht="17.45" customHeight="1">
      <c r="A23" t="s">
        <v>44</v>
      </c>
      <c r="B23" t="s">
        <v>50</v>
      </c>
      <c r="C23" s="1">
        <f t="shared" si="0"/>
        <v>45751</v>
      </c>
      <c r="D23" t="s">
        <v>51</v>
      </c>
      <c r="E23" t="s">
        <v>52</v>
      </c>
      <c r="F23" s="15">
        <v>80</v>
      </c>
      <c r="G23" s="2">
        <v>322</v>
      </c>
      <c r="H23" s="2">
        <v>0</v>
      </c>
      <c r="I23" s="14">
        <v>322</v>
      </c>
      <c r="J23" s="14">
        <v>25760</v>
      </c>
      <c r="K23" s="2">
        <f t="shared" si="1"/>
        <v>25760</v>
      </c>
      <c r="L23" s="2">
        <f t="shared" si="2"/>
        <v>0</v>
      </c>
      <c r="M23" s="4">
        <f t="shared" si="3"/>
        <v>0</v>
      </c>
    </row>
    <row r="24" spans="1:13" ht="17.45" customHeight="1">
      <c r="A24" t="s">
        <v>44</v>
      </c>
      <c r="B24" t="s">
        <v>53</v>
      </c>
      <c r="C24" s="1">
        <f t="shared" si="0"/>
        <v>45751</v>
      </c>
      <c r="D24" t="s">
        <v>54</v>
      </c>
      <c r="E24" t="s">
        <v>55</v>
      </c>
      <c r="F24" s="15">
        <v>40</v>
      </c>
      <c r="G24" s="2">
        <v>175</v>
      </c>
      <c r="H24" s="2">
        <v>28</v>
      </c>
      <c r="I24" s="14">
        <v>203</v>
      </c>
      <c r="J24" s="14">
        <v>8120</v>
      </c>
      <c r="K24" s="2">
        <f t="shared" si="1"/>
        <v>8120</v>
      </c>
      <c r="L24" s="2">
        <f t="shared" si="2"/>
        <v>0</v>
      </c>
      <c r="M24" s="4">
        <f t="shared" si="3"/>
        <v>0</v>
      </c>
    </row>
    <row r="25" spans="1:13" ht="17.45" customHeight="1">
      <c r="A25" t="s">
        <v>44</v>
      </c>
      <c r="B25" t="s">
        <v>56</v>
      </c>
      <c r="C25" s="1">
        <f t="shared" si="0"/>
        <v>45751</v>
      </c>
      <c r="D25" t="s">
        <v>57</v>
      </c>
      <c r="E25" t="s">
        <v>55</v>
      </c>
      <c r="F25" s="15">
        <v>50</v>
      </c>
      <c r="G25" s="2">
        <v>275</v>
      </c>
      <c r="H25" s="2">
        <v>44</v>
      </c>
      <c r="I25" s="14">
        <v>319</v>
      </c>
      <c r="J25" s="14">
        <v>15950</v>
      </c>
      <c r="K25" s="2">
        <f t="shared" si="1"/>
        <v>15950</v>
      </c>
      <c r="L25" s="2">
        <f t="shared" si="2"/>
        <v>0</v>
      </c>
      <c r="M25" s="4">
        <f t="shared" si="3"/>
        <v>0</v>
      </c>
    </row>
    <row r="26" spans="1:13" ht="17.45" customHeight="1">
      <c r="A26" t="s">
        <v>44</v>
      </c>
      <c r="B26" t="s">
        <v>58</v>
      </c>
      <c r="C26" s="1">
        <f t="shared" si="0"/>
        <v>45751</v>
      </c>
      <c r="D26" t="s">
        <v>59</v>
      </c>
      <c r="E26" t="s">
        <v>60</v>
      </c>
      <c r="F26" s="15">
        <v>15</v>
      </c>
      <c r="G26" s="2">
        <v>920</v>
      </c>
      <c r="H26" s="2">
        <v>165.6</v>
      </c>
      <c r="I26" s="14">
        <v>1085.5999999999999</v>
      </c>
      <c r="J26" s="14">
        <v>16284</v>
      </c>
      <c r="K26" s="2">
        <f t="shared" si="1"/>
        <v>16283.999999999998</v>
      </c>
      <c r="L26" s="2">
        <f t="shared" si="2"/>
        <v>0</v>
      </c>
      <c r="M26" s="4">
        <f t="shared" si="3"/>
        <v>0</v>
      </c>
    </row>
    <row r="27" spans="1:13" ht="17.45" customHeight="1">
      <c r="A27" t="s">
        <v>44</v>
      </c>
      <c r="B27" t="s">
        <v>61</v>
      </c>
      <c r="C27" s="1">
        <f t="shared" si="0"/>
        <v>45751</v>
      </c>
      <c r="D27" t="s">
        <v>62</v>
      </c>
      <c r="E27" t="s">
        <v>63</v>
      </c>
      <c r="F27" s="15">
        <v>150</v>
      </c>
      <c r="G27" s="2">
        <v>459</v>
      </c>
      <c r="H27" s="2">
        <v>73.44</v>
      </c>
      <c r="I27" s="14">
        <v>532.44000000000005</v>
      </c>
      <c r="J27" s="14">
        <v>79866</v>
      </c>
      <c r="K27" s="2">
        <f t="shared" si="1"/>
        <v>79866.000000000015</v>
      </c>
      <c r="L27" s="2">
        <f t="shared" si="2"/>
        <v>0</v>
      </c>
      <c r="M27" s="4">
        <f t="shared" si="3"/>
        <v>0</v>
      </c>
    </row>
    <row r="28" spans="1:13" ht="17.45" customHeight="1">
      <c r="A28" t="s">
        <v>44</v>
      </c>
      <c r="B28" t="s">
        <v>64</v>
      </c>
      <c r="C28" s="1">
        <f t="shared" si="0"/>
        <v>45751</v>
      </c>
      <c r="D28" t="s">
        <v>65</v>
      </c>
      <c r="E28" t="s">
        <v>66</v>
      </c>
      <c r="F28" s="15">
        <v>15</v>
      </c>
      <c r="G28" s="2">
        <v>260.10000000000002</v>
      </c>
      <c r="H28" s="2">
        <v>46.817999999999998</v>
      </c>
      <c r="I28" s="14">
        <v>306.91800000000001</v>
      </c>
      <c r="J28" s="14">
        <v>4603.7700000000004</v>
      </c>
      <c r="K28" s="2">
        <f t="shared" si="1"/>
        <v>4603.7700000000004</v>
      </c>
      <c r="L28" s="2">
        <f t="shared" si="2"/>
        <v>0</v>
      </c>
      <c r="M28" s="4">
        <f t="shared" si="3"/>
        <v>0</v>
      </c>
    </row>
    <row r="29" spans="1:13" ht="17.45" customHeight="1">
      <c r="A29" t="s">
        <v>44</v>
      </c>
      <c r="B29" t="s">
        <v>67</v>
      </c>
      <c r="C29" s="1">
        <f t="shared" si="0"/>
        <v>45751</v>
      </c>
      <c r="D29" t="s">
        <v>68</v>
      </c>
      <c r="E29" t="s">
        <v>69</v>
      </c>
      <c r="F29" s="15">
        <v>15</v>
      </c>
      <c r="G29" s="2">
        <v>198</v>
      </c>
      <c r="H29" s="2">
        <v>35.639999999999993</v>
      </c>
      <c r="I29" s="14">
        <v>233.64</v>
      </c>
      <c r="J29" s="14">
        <v>3504.6</v>
      </c>
      <c r="K29" s="2">
        <f t="shared" si="1"/>
        <v>3504.6</v>
      </c>
      <c r="L29" s="2">
        <f t="shared" si="2"/>
        <v>0</v>
      </c>
      <c r="M29" s="4">
        <f t="shared" si="3"/>
        <v>0</v>
      </c>
    </row>
    <row r="30" spans="1:13" ht="17.45" customHeight="1">
      <c r="A30" t="s">
        <v>44</v>
      </c>
      <c r="B30" t="s">
        <v>70</v>
      </c>
      <c r="C30" s="1">
        <f t="shared" si="0"/>
        <v>45751</v>
      </c>
      <c r="D30" t="s">
        <v>71</v>
      </c>
      <c r="E30" t="s">
        <v>12</v>
      </c>
      <c r="F30" s="15">
        <v>10</v>
      </c>
      <c r="G30" s="2">
        <v>105</v>
      </c>
      <c r="H30" s="2">
        <v>18.899999999999999</v>
      </c>
      <c r="I30" s="14">
        <v>123.9</v>
      </c>
      <c r="J30" s="14">
        <v>1239</v>
      </c>
      <c r="K30" s="2">
        <f t="shared" si="1"/>
        <v>1239</v>
      </c>
      <c r="L30" s="2">
        <f t="shared" si="2"/>
        <v>0</v>
      </c>
      <c r="M30" s="4">
        <f t="shared" si="3"/>
        <v>0</v>
      </c>
    </row>
    <row r="31" spans="1:13" ht="17.45" customHeight="1">
      <c r="A31" t="s">
        <v>44</v>
      </c>
      <c r="B31" t="s">
        <v>72</v>
      </c>
      <c r="C31" s="1">
        <f t="shared" si="0"/>
        <v>45751</v>
      </c>
      <c r="D31" t="s">
        <v>73</v>
      </c>
      <c r="E31" t="s">
        <v>12</v>
      </c>
      <c r="F31" s="15">
        <v>30</v>
      </c>
      <c r="G31" s="2">
        <v>1037</v>
      </c>
      <c r="H31" s="2">
        <v>186.66000000000011</v>
      </c>
      <c r="I31" s="14">
        <v>1223.6600000000001</v>
      </c>
      <c r="J31" s="14">
        <v>36709.800000000003</v>
      </c>
      <c r="K31" s="2">
        <f t="shared" si="1"/>
        <v>36709.800000000003</v>
      </c>
      <c r="L31" s="2">
        <f t="shared" si="2"/>
        <v>0</v>
      </c>
      <c r="M31" s="4">
        <f t="shared" si="3"/>
        <v>0</v>
      </c>
    </row>
    <row r="32" spans="1:13" ht="17.45" customHeight="1">
      <c r="A32" t="s">
        <v>44</v>
      </c>
      <c r="B32" t="s">
        <v>74</v>
      </c>
      <c r="C32" s="1">
        <f t="shared" si="0"/>
        <v>45751</v>
      </c>
      <c r="D32" t="s">
        <v>75</v>
      </c>
      <c r="E32" t="s">
        <v>12</v>
      </c>
      <c r="F32" s="15">
        <v>50</v>
      </c>
      <c r="G32" s="2">
        <v>301</v>
      </c>
      <c r="H32" s="2">
        <v>54.18</v>
      </c>
      <c r="I32" s="14">
        <v>355.18</v>
      </c>
      <c r="J32" s="14">
        <v>17759</v>
      </c>
      <c r="K32" s="2">
        <f t="shared" si="1"/>
        <v>17759</v>
      </c>
      <c r="L32" s="2">
        <f t="shared" si="2"/>
        <v>0</v>
      </c>
      <c r="M32" s="4">
        <f t="shared" si="3"/>
        <v>0</v>
      </c>
    </row>
    <row r="33" spans="1:13" ht="17.45" customHeight="1">
      <c r="A33" t="s">
        <v>76</v>
      </c>
      <c r="B33" t="s">
        <v>77</v>
      </c>
      <c r="C33" s="1">
        <f>DATE(2025,4,3)</f>
        <v>45750</v>
      </c>
      <c r="D33" t="s">
        <v>78</v>
      </c>
      <c r="E33" t="s">
        <v>12</v>
      </c>
      <c r="F33" s="15">
        <v>500</v>
      </c>
      <c r="G33" s="2">
        <v>147.62</v>
      </c>
      <c r="H33" s="2">
        <v>26.571600000000007</v>
      </c>
      <c r="I33" s="14">
        <v>174.19160000000002</v>
      </c>
      <c r="J33" s="14">
        <v>87095.8</v>
      </c>
      <c r="K33" s="2">
        <f t="shared" si="1"/>
        <v>87095.800000000017</v>
      </c>
      <c r="L33" s="2">
        <f t="shared" si="2"/>
        <v>0</v>
      </c>
      <c r="M33" s="4">
        <f t="shared" si="3"/>
        <v>0</v>
      </c>
    </row>
    <row r="34" spans="1:13" ht="17.45" customHeight="1">
      <c r="A34" t="s">
        <v>79</v>
      </c>
      <c r="B34" t="s">
        <v>19</v>
      </c>
      <c r="C34" s="1">
        <f t="shared" ref="C34:C48" si="4">DATE(2025,4,4)</f>
        <v>45751</v>
      </c>
      <c r="D34" t="s">
        <v>20</v>
      </c>
      <c r="E34" t="s">
        <v>12</v>
      </c>
      <c r="F34" s="15">
        <v>30</v>
      </c>
      <c r="G34" s="2">
        <v>149</v>
      </c>
      <c r="H34" s="2">
        <v>26.820000000000011</v>
      </c>
      <c r="I34" s="14">
        <v>175.82000000000002</v>
      </c>
      <c r="J34" s="14">
        <v>5274.6</v>
      </c>
      <c r="K34" s="2">
        <f t="shared" si="1"/>
        <v>5274.6</v>
      </c>
      <c r="L34" s="2">
        <f t="shared" si="2"/>
        <v>0</v>
      </c>
      <c r="M34" s="4">
        <f t="shared" si="3"/>
        <v>0</v>
      </c>
    </row>
    <row r="35" spans="1:13" ht="17.45" customHeight="1">
      <c r="A35" t="s">
        <v>79</v>
      </c>
      <c r="B35" t="s">
        <v>21</v>
      </c>
      <c r="C35" s="1">
        <f t="shared" si="4"/>
        <v>45751</v>
      </c>
      <c r="D35" t="s">
        <v>22</v>
      </c>
      <c r="E35" t="s">
        <v>23</v>
      </c>
      <c r="F35" s="15">
        <v>20</v>
      </c>
      <c r="G35" s="2">
        <v>726</v>
      </c>
      <c r="H35" s="2">
        <v>130.67999999999992</v>
      </c>
      <c r="I35" s="14">
        <v>856.68</v>
      </c>
      <c r="J35" s="14">
        <v>17133.599999999999</v>
      </c>
      <c r="K35" s="2">
        <f t="shared" si="1"/>
        <v>17133.599999999999</v>
      </c>
      <c r="L35" s="2">
        <f t="shared" si="2"/>
        <v>0</v>
      </c>
      <c r="M35" s="4">
        <f t="shared" si="3"/>
        <v>0</v>
      </c>
    </row>
    <row r="36" spans="1:13" ht="17.45" customHeight="1">
      <c r="A36" t="s">
        <v>79</v>
      </c>
      <c r="B36" t="s">
        <v>24</v>
      </c>
      <c r="C36" s="1">
        <f t="shared" si="4"/>
        <v>45751</v>
      </c>
      <c r="D36" t="s">
        <v>25</v>
      </c>
      <c r="E36" t="s">
        <v>26</v>
      </c>
      <c r="F36" s="15">
        <v>50</v>
      </c>
      <c r="G36" s="2">
        <v>326</v>
      </c>
      <c r="H36" s="2">
        <v>58.68</v>
      </c>
      <c r="I36" s="14">
        <v>384.68</v>
      </c>
      <c r="J36" s="14">
        <v>19234</v>
      </c>
      <c r="K36" s="2">
        <f t="shared" si="1"/>
        <v>19234</v>
      </c>
      <c r="L36" s="2">
        <f t="shared" si="2"/>
        <v>0</v>
      </c>
      <c r="M36" s="4">
        <f t="shared" si="3"/>
        <v>0</v>
      </c>
    </row>
    <row r="37" spans="1:13" ht="17.45" customHeight="1">
      <c r="A37" t="s">
        <v>79</v>
      </c>
      <c r="B37" t="s">
        <v>27</v>
      </c>
      <c r="C37" s="1">
        <f t="shared" si="4"/>
        <v>45751</v>
      </c>
      <c r="D37" t="s">
        <v>28</v>
      </c>
      <c r="E37" t="s">
        <v>12</v>
      </c>
      <c r="F37" s="15">
        <v>10</v>
      </c>
      <c r="G37" s="2">
        <v>179</v>
      </c>
      <c r="H37" s="2">
        <v>32.219999999999985</v>
      </c>
      <c r="I37" s="14">
        <v>211.21999999999997</v>
      </c>
      <c r="J37" s="14">
        <v>2112.1999999999998</v>
      </c>
      <c r="K37" s="2">
        <f t="shared" si="1"/>
        <v>2112.1999999999998</v>
      </c>
      <c r="L37" s="2">
        <f t="shared" si="2"/>
        <v>0</v>
      </c>
      <c r="M37" s="4">
        <f t="shared" si="3"/>
        <v>0</v>
      </c>
    </row>
    <row r="38" spans="1:13" ht="17.45" customHeight="1">
      <c r="A38" t="s">
        <v>79</v>
      </c>
      <c r="B38" t="s">
        <v>29</v>
      </c>
      <c r="C38" s="1">
        <f t="shared" si="4"/>
        <v>45751</v>
      </c>
      <c r="D38" t="s">
        <v>30</v>
      </c>
      <c r="E38" t="s">
        <v>31</v>
      </c>
      <c r="F38" s="15">
        <v>10</v>
      </c>
      <c r="G38" s="2">
        <v>1922</v>
      </c>
      <c r="H38" s="2">
        <v>345.95999999999987</v>
      </c>
      <c r="I38" s="14">
        <v>2267.96</v>
      </c>
      <c r="J38" s="14">
        <v>22679.599999999999</v>
      </c>
      <c r="K38" s="2">
        <f t="shared" si="1"/>
        <v>22679.599999999999</v>
      </c>
      <c r="L38" s="2">
        <f t="shared" si="2"/>
        <v>0</v>
      </c>
      <c r="M38" s="4">
        <f t="shared" si="3"/>
        <v>0</v>
      </c>
    </row>
    <row r="39" spans="1:13" ht="17.45" customHeight="1">
      <c r="A39" t="s">
        <v>79</v>
      </c>
      <c r="B39" t="s">
        <v>32</v>
      </c>
      <c r="C39" s="1">
        <f t="shared" si="4"/>
        <v>45751</v>
      </c>
      <c r="D39" t="s">
        <v>33</v>
      </c>
      <c r="E39" t="s">
        <v>26</v>
      </c>
      <c r="F39" s="15">
        <v>40</v>
      </c>
      <c r="G39" s="2">
        <v>600</v>
      </c>
      <c r="H39" s="2">
        <v>108</v>
      </c>
      <c r="I39" s="14">
        <v>708</v>
      </c>
      <c r="J39" s="14">
        <v>28320</v>
      </c>
      <c r="K39" s="2">
        <f t="shared" si="1"/>
        <v>28320</v>
      </c>
      <c r="L39" s="2">
        <f t="shared" si="2"/>
        <v>0</v>
      </c>
      <c r="M39" s="4">
        <f t="shared" si="3"/>
        <v>0</v>
      </c>
    </row>
    <row r="40" spans="1:13" ht="17.45" customHeight="1">
      <c r="A40" t="s">
        <v>79</v>
      </c>
      <c r="B40" t="s">
        <v>34</v>
      </c>
      <c r="C40" s="1">
        <f t="shared" si="4"/>
        <v>45751</v>
      </c>
      <c r="D40" t="s">
        <v>35</v>
      </c>
      <c r="E40" t="s">
        <v>26</v>
      </c>
      <c r="F40" s="15">
        <v>20</v>
      </c>
      <c r="G40" s="2">
        <v>145</v>
      </c>
      <c r="H40" s="2">
        <v>26.1</v>
      </c>
      <c r="I40" s="14">
        <v>171.1</v>
      </c>
      <c r="J40" s="14">
        <v>3422</v>
      </c>
      <c r="K40" s="2">
        <f t="shared" si="1"/>
        <v>3422</v>
      </c>
      <c r="L40" s="2">
        <f t="shared" si="2"/>
        <v>0</v>
      </c>
      <c r="M40" s="4">
        <f t="shared" si="3"/>
        <v>0</v>
      </c>
    </row>
    <row r="41" spans="1:13" ht="17.45" customHeight="1">
      <c r="A41" t="s">
        <v>79</v>
      </c>
      <c r="B41" t="s">
        <v>36</v>
      </c>
      <c r="C41" s="1">
        <f t="shared" si="4"/>
        <v>45751</v>
      </c>
      <c r="D41" t="s">
        <v>37</v>
      </c>
      <c r="E41" t="s">
        <v>12</v>
      </c>
      <c r="F41" s="15">
        <v>10</v>
      </c>
      <c r="G41" s="2">
        <v>983</v>
      </c>
      <c r="H41" s="2">
        <v>176.93999999999997</v>
      </c>
      <c r="I41" s="14">
        <v>1159.94</v>
      </c>
      <c r="J41" s="14">
        <v>11599.4</v>
      </c>
      <c r="K41" s="2">
        <f t="shared" si="1"/>
        <v>11599.400000000001</v>
      </c>
      <c r="L41" s="2">
        <f t="shared" si="2"/>
        <v>0</v>
      </c>
      <c r="M41" s="4">
        <f t="shared" si="3"/>
        <v>0</v>
      </c>
    </row>
    <row r="42" spans="1:13" ht="17.45" customHeight="1">
      <c r="A42" t="s">
        <v>79</v>
      </c>
      <c r="B42" t="s">
        <v>38</v>
      </c>
      <c r="C42" s="1">
        <f t="shared" si="4"/>
        <v>45751</v>
      </c>
      <c r="D42" t="s">
        <v>39</v>
      </c>
      <c r="E42" t="s">
        <v>12</v>
      </c>
      <c r="F42" s="15">
        <v>50</v>
      </c>
      <c r="G42" s="2">
        <v>369</v>
      </c>
      <c r="H42" s="2">
        <v>66.42</v>
      </c>
      <c r="I42" s="14">
        <v>435.42</v>
      </c>
      <c r="J42" s="14">
        <v>21771</v>
      </c>
      <c r="K42" s="2">
        <f t="shared" si="1"/>
        <v>21771</v>
      </c>
      <c r="L42" s="2">
        <f t="shared" si="2"/>
        <v>0</v>
      </c>
      <c r="M42" s="4">
        <f t="shared" si="3"/>
        <v>0</v>
      </c>
    </row>
    <row r="43" spans="1:13" ht="17.45" customHeight="1">
      <c r="A43" t="s">
        <v>79</v>
      </c>
      <c r="B43" t="s">
        <v>40</v>
      </c>
      <c r="C43" s="1">
        <f t="shared" si="4"/>
        <v>45751</v>
      </c>
      <c r="D43" t="s">
        <v>41</v>
      </c>
      <c r="E43" t="s">
        <v>31</v>
      </c>
      <c r="F43" s="15">
        <v>20</v>
      </c>
      <c r="G43" s="2">
        <v>1020</v>
      </c>
      <c r="H43" s="2">
        <v>183.6</v>
      </c>
      <c r="I43" s="14">
        <v>1203.5999999999999</v>
      </c>
      <c r="J43" s="14">
        <v>24072</v>
      </c>
      <c r="K43" s="2">
        <f t="shared" si="1"/>
        <v>24072</v>
      </c>
      <c r="L43" s="2">
        <f t="shared" si="2"/>
        <v>0</v>
      </c>
      <c r="M43" s="4">
        <f t="shared" si="3"/>
        <v>0</v>
      </c>
    </row>
    <row r="44" spans="1:13" ht="17.45" customHeight="1">
      <c r="A44" t="s">
        <v>79</v>
      </c>
      <c r="B44" t="s">
        <v>42</v>
      </c>
      <c r="C44" s="1">
        <f t="shared" si="4"/>
        <v>45751</v>
      </c>
      <c r="D44" t="s">
        <v>43</v>
      </c>
      <c r="E44" t="s">
        <v>12</v>
      </c>
      <c r="F44" s="15">
        <v>15</v>
      </c>
      <c r="G44" s="2">
        <v>248</v>
      </c>
      <c r="H44" s="2">
        <v>44.640000000000022</v>
      </c>
      <c r="I44" s="14">
        <v>292.64000000000004</v>
      </c>
      <c r="J44" s="14">
        <v>4389.6000000000004</v>
      </c>
      <c r="K44" s="2">
        <f t="shared" si="1"/>
        <v>4389.6000000000004</v>
      </c>
      <c r="L44" s="2">
        <f t="shared" si="2"/>
        <v>0</v>
      </c>
      <c r="M44" s="4">
        <f t="shared" si="3"/>
        <v>0</v>
      </c>
    </row>
    <row r="45" spans="1:13" ht="17.45" customHeight="1">
      <c r="A45" t="s">
        <v>80</v>
      </c>
      <c r="B45" t="s">
        <v>7</v>
      </c>
      <c r="C45" s="1">
        <f t="shared" si="4"/>
        <v>45751</v>
      </c>
      <c r="D45" t="s">
        <v>8</v>
      </c>
      <c r="E45" t="s">
        <v>9</v>
      </c>
      <c r="F45" s="15">
        <v>2</v>
      </c>
      <c r="G45" s="2">
        <v>374</v>
      </c>
      <c r="H45" s="2">
        <v>67.319999999999993</v>
      </c>
      <c r="I45" s="14">
        <v>441.32</v>
      </c>
      <c r="J45" s="14">
        <v>882.64</v>
      </c>
      <c r="K45" s="2">
        <f t="shared" si="1"/>
        <v>882.64</v>
      </c>
      <c r="L45" s="2">
        <f t="shared" si="2"/>
        <v>0</v>
      </c>
      <c r="M45" s="4">
        <f t="shared" si="3"/>
        <v>0</v>
      </c>
    </row>
    <row r="46" spans="1:13" ht="17.45" customHeight="1">
      <c r="A46" t="s">
        <v>80</v>
      </c>
      <c r="B46" t="s">
        <v>10</v>
      </c>
      <c r="C46" s="1">
        <f t="shared" si="4"/>
        <v>45751</v>
      </c>
      <c r="D46" t="s">
        <v>11</v>
      </c>
      <c r="E46" t="s">
        <v>12</v>
      </c>
      <c r="F46" s="15">
        <v>30</v>
      </c>
      <c r="G46" s="2">
        <v>850</v>
      </c>
      <c r="H46" s="2">
        <v>153</v>
      </c>
      <c r="I46" s="14">
        <v>1003</v>
      </c>
      <c r="J46" s="14">
        <v>30090</v>
      </c>
      <c r="K46" s="2">
        <f t="shared" si="1"/>
        <v>30090</v>
      </c>
      <c r="L46" s="2">
        <f t="shared" si="2"/>
        <v>0</v>
      </c>
      <c r="M46" s="4">
        <f t="shared" si="3"/>
        <v>0</v>
      </c>
    </row>
    <row r="47" spans="1:13" ht="17.45" customHeight="1">
      <c r="A47" t="s">
        <v>80</v>
      </c>
      <c r="B47" t="s">
        <v>13</v>
      </c>
      <c r="C47" s="1">
        <f t="shared" si="4"/>
        <v>45751</v>
      </c>
      <c r="D47" t="s">
        <v>14</v>
      </c>
      <c r="E47" t="s">
        <v>15</v>
      </c>
      <c r="F47" s="15">
        <v>8</v>
      </c>
      <c r="G47" s="2">
        <v>421</v>
      </c>
      <c r="H47" s="2">
        <v>75.779999999999973</v>
      </c>
      <c r="I47" s="14">
        <v>496.78</v>
      </c>
      <c r="J47" s="14">
        <v>3974.24</v>
      </c>
      <c r="K47" s="2">
        <f t="shared" si="1"/>
        <v>3974.24</v>
      </c>
      <c r="L47" s="2">
        <f t="shared" si="2"/>
        <v>0</v>
      </c>
      <c r="M47" s="4">
        <f t="shared" si="3"/>
        <v>0</v>
      </c>
    </row>
    <row r="48" spans="1:13" ht="17.45" customHeight="1">
      <c r="A48" t="s">
        <v>80</v>
      </c>
      <c r="B48" t="s">
        <v>16</v>
      </c>
      <c r="C48" s="1">
        <f t="shared" si="4"/>
        <v>45751</v>
      </c>
      <c r="D48" t="s">
        <v>17</v>
      </c>
      <c r="E48" t="s">
        <v>9</v>
      </c>
      <c r="F48" s="15">
        <v>4</v>
      </c>
      <c r="G48" s="2">
        <v>600</v>
      </c>
      <c r="H48" s="2">
        <v>108</v>
      </c>
      <c r="I48" s="14">
        <v>708</v>
      </c>
      <c r="J48" s="14">
        <v>2832</v>
      </c>
      <c r="K48" s="2">
        <f t="shared" si="1"/>
        <v>2832</v>
      </c>
      <c r="L48" s="2">
        <f t="shared" si="2"/>
        <v>0</v>
      </c>
      <c r="M48" s="4">
        <f t="shared" si="3"/>
        <v>0</v>
      </c>
    </row>
    <row r="49" spans="1:13" ht="17.45" customHeight="1">
      <c r="A49" t="s">
        <v>81</v>
      </c>
      <c r="B49" t="s">
        <v>82</v>
      </c>
      <c r="C49" s="1">
        <f t="shared" ref="C49:C58" si="5">DATE(2025,4,11)</f>
        <v>45758</v>
      </c>
      <c r="D49" t="s">
        <v>83</v>
      </c>
      <c r="E49" t="s">
        <v>84</v>
      </c>
      <c r="F49" s="15">
        <v>200</v>
      </c>
      <c r="G49" s="2">
        <v>187.25</v>
      </c>
      <c r="H49" s="2">
        <v>33.704999999999998</v>
      </c>
      <c r="I49" s="14">
        <v>220.95499999999998</v>
      </c>
      <c r="J49" s="14">
        <v>44191</v>
      </c>
      <c r="K49" s="2">
        <f t="shared" si="1"/>
        <v>44191</v>
      </c>
      <c r="L49" s="2">
        <f t="shared" si="2"/>
        <v>0</v>
      </c>
      <c r="M49" s="4">
        <f t="shared" si="3"/>
        <v>0</v>
      </c>
    </row>
    <row r="50" spans="1:13" ht="17.45" customHeight="1">
      <c r="A50" t="s">
        <v>81</v>
      </c>
      <c r="B50" t="s">
        <v>85</v>
      </c>
      <c r="C50" s="1">
        <f t="shared" si="5"/>
        <v>45758</v>
      </c>
      <c r="D50" t="s">
        <v>86</v>
      </c>
      <c r="E50" t="s">
        <v>87</v>
      </c>
      <c r="F50" s="15">
        <v>200</v>
      </c>
      <c r="G50" s="2">
        <v>127.25</v>
      </c>
      <c r="H50" s="2">
        <v>22.905000000000001</v>
      </c>
      <c r="I50" s="14">
        <v>150.155</v>
      </c>
      <c r="J50" s="14">
        <v>30031</v>
      </c>
      <c r="K50" s="2">
        <f t="shared" si="1"/>
        <v>30031</v>
      </c>
      <c r="L50" s="2">
        <f t="shared" si="2"/>
        <v>0</v>
      </c>
      <c r="M50" s="4">
        <f t="shared" si="3"/>
        <v>0</v>
      </c>
    </row>
    <row r="51" spans="1:13" ht="17.45" customHeight="1">
      <c r="A51" t="s">
        <v>81</v>
      </c>
      <c r="B51" t="s">
        <v>88</v>
      </c>
      <c r="C51" s="1">
        <f t="shared" si="5"/>
        <v>45758</v>
      </c>
      <c r="D51" t="s">
        <v>89</v>
      </c>
      <c r="E51" t="s">
        <v>90</v>
      </c>
      <c r="F51" s="15">
        <v>100</v>
      </c>
      <c r="G51" s="2">
        <v>150</v>
      </c>
      <c r="H51" s="2">
        <v>27</v>
      </c>
      <c r="I51" s="14">
        <v>177</v>
      </c>
      <c r="J51" s="14">
        <v>17700</v>
      </c>
      <c r="K51" s="2">
        <f t="shared" si="1"/>
        <v>17700</v>
      </c>
      <c r="L51" s="2">
        <f t="shared" si="2"/>
        <v>0</v>
      </c>
      <c r="M51" s="4">
        <f t="shared" si="3"/>
        <v>0</v>
      </c>
    </row>
    <row r="52" spans="1:13" ht="17.45" customHeight="1">
      <c r="A52" t="s">
        <v>81</v>
      </c>
      <c r="B52" t="s">
        <v>91</v>
      </c>
      <c r="C52" s="1">
        <f t="shared" si="5"/>
        <v>45758</v>
      </c>
      <c r="D52" t="s">
        <v>92</v>
      </c>
      <c r="E52" t="s">
        <v>87</v>
      </c>
      <c r="F52" s="15">
        <v>50</v>
      </c>
      <c r="G52" s="2">
        <v>150</v>
      </c>
      <c r="H52" s="2">
        <v>27</v>
      </c>
      <c r="I52" s="14">
        <v>177</v>
      </c>
      <c r="J52" s="14">
        <v>8850</v>
      </c>
      <c r="K52" s="2">
        <f t="shared" si="1"/>
        <v>8850</v>
      </c>
      <c r="L52" s="2">
        <f t="shared" si="2"/>
        <v>0</v>
      </c>
      <c r="M52" s="4">
        <f t="shared" si="3"/>
        <v>0</v>
      </c>
    </row>
    <row r="53" spans="1:13" ht="17.45" customHeight="1">
      <c r="A53" t="s">
        <v>81</v>
      </c>
      <c r="B53" t="s">
        <v>93</v>
      </c>
      <c r="C53" s="1">
        <f t="shared" si="5"/>
        <v>45758</v>
      </c>
      <c r="D53" t="s">
        <v>94</v>
      </c>
      <c r="E53" t="s">
        <v>15</v>
      </c>
      <c r="F53" s="15">
        <v>60</v>
      </c>
      <c r="G53" s="2">
        <v>175</v>
      </c>
      <c r="H53" s="2">
        <v>31.5</v>
      </c>
      <c r="I53" s="14">
        <v>206.5</v>
      </c>
      <c r="J53" s="14">
        <v>12390</v>
      </c>
      <c r="K53" s="2">
        <f t="shared" si="1"/>
        <v>12390</v>
      </c>
      <c r="L53" s="2">
        <f t="shared" si="2"/>
        <v>0</v>
      </c>
      <c r="M53" s="4">
        <f t="shared" si="3"/>
        <v>0</v>
      </c>
    </row>
    <row r="54" spans="1:13" ht="17.45" customHeight="1">
      <c r="A54" t="s">
        <v>81</v>
      </c>
      <c r="B54" t="s">
        <v>95</v>
      </c>
      <c r="C54" s="1">
        <f t="shared" si="5"/>
        <v>45758</v>
      </c>
      <c r="D54" t="s">
        <v>96</v>
      </c>
      <c r="E54" t="s">
        <v>97</v>
      </c>
      <c r="F54" s="15">
        <v>40</v>
      </c>
      <c r="G54" s="2">
        <v>1060</v>
      </c>
      <c r="H54" s="2">
        <v>190.8</v>
      </c>
      <c r="I54" s="14">
        <v>1250.8</v>
      </c>
      <c r="J54" s="14">
        <v>50032</v>
      </c>
      <c r="K54" s="2">
        <f t="shared" si="1"/>
        <v>50032</v>
      </c>
      <c r="L54" s="2">
        <f t="shared" si="2"/>
        <v>0</v>
      </c>
      <c r="M54" s="4">
        <f t="shared" si="3"/>
        <v>0</v>
      </c>
    </row>
    <row r="55" spans="1:13" ht="17.45" customHeight="1">
      <c r="A55" t="s">
        <v>81</v>
      </c>
      <c r="B55" t="s">
        <v>98</v>
      </c>
      <c r="C55" s="1">
        <f t="shared" si="5"/>
        <v>45758</v>
      </c>
      <c r="D55" t="s">
        <v>99</v>
      </c>
      <c r="E55" t="s">
        <v>100</v>
      </c>
      <c r="F55" s="15">
        <v>50</v>
      </c>
      <c r="G55" s="2">
        <v>895</v>
      </c>
      <c r="H55" s="2">
        <v>161.1</v>
      </c>
      <c r="I55" s="14">
        <v>1056.0999999999999</v>
      </c>
      <c r="J55" s="14">
        <v>52805</v>
      </c>
      <c r="K55" s="2">
        <f t="shared" si="1"/>
        <v>52804.999999999993</v>
      </c>
      <c r="L55" s="2">
        <f t="shared" si="2"/>
        <v>0</v>
      </c>
      <c r="M55" s="4">
        <f t="shared" si="3"/>
        <v>0</v>
      </c>
    </row>
    <row r="56" spans="1:13" ht="17.45" customHeight="1">
      <c r="A56" t="s">
        <v>81</v>
      </c>
      <c r="B56" t="s">
        <v>101</v>
      </c>
      <c r="C56" s="1">
        <f t="shared" si="5"/>
        <v>45758</v>
      </c>
      <c r="D56" t="s">
        <v>102</v>
      </c>
      <c r="E56" t="s">
        <v>103</v>
      </c>
      <c r="F56" s="15">
        <v>200</v>
      </c>
      <c r="G56" s="2">
        <v>95</v>
      </c>
      <c r="H56" s="2">
        <v>17.100000000000001</v>
      </c>
      <c r="I56" s="14">
        <v>112.1</v>
      </c>
      <c r="J56" s="14">
        <v>22420</v>
      </c>
      <c r="K56" s="2">
        <f t="shared" si="1"/>
        <v>22420</v>
      </c>
      <c r="L56" s="2">
        <f t="shared" si="2"/>
        <v>0</v>
      </c>
      <c r="M56" s="4">
        <f t="shared" si="3"/>
        <v>0</v>
      </c>
    </row>
    <row r="57" spans="1:13" ht="17.45" customHeight="1">
      <c r="A57" t="s">
        <v>81</v>
      </c>
      <c r="B57" t="s">
        <v>104</v>
      </c>
      <c r="C57" s="1">
        <f t="shared" si="5"/>
        <v>45758</v>
      </c>
      <c r="D57" t="s">
        <v>105</v>
      </c>
      <c r="E57" t="s">
        <v>106</v>
      </c>
      <c r="F57" s="15">
        <v>25</v>
      </c>
      <c r="G57" s="2">
        <v>60</v>
      </c>
      <c r="H57" s="2">
        <v>10.8</v>
      </c>
      <c r="I57" s="14">
        <v>70.8</v>
      </c>
      <c r="J57" s="14">
        <v>1770</v>
      </c>
      <c r="K57" s="2">
        <f t="shared" si="1"/>
        <v>1770</v>
      </c>
      <c r="L57" s="2">
        <f t="shared" si="2"/>
        <v>0</v>
      </c>
      <c r="M57" s="4">
        <f t="shared" si="3"/>
        <v>0</v>
      </c>
    </row>
    <row r="58" spans="1:13" ht="17.45" customHeight="1">
      <c r="A58" t="s">
        <v>81</v>
      </c>
      <c r="B58" t="s">
        <v>107</v>
      </c>
      <c r="C58" s="1">
        <f t="shared" si="5"/>
        <v>45758</v>
      </c>
      <c r="D58" t="s">
        <v>108</v>
      </c>
      <c r="E58" t="s">
        <v>109</v>
      </c>
      <c r="F58" s="15">
        <v>50</v>
      </c>
      <c r="G58" s="2">
        <v>90</v>
      </c>
      <c r="H58" s="2">
        <v>16.2</v>
      </c>
      <c r="I58" s="14">
        <v>106.2</v>
      </c>
      <c r="J58" s="14">
        <v>5310</v>
      </c>
      <c r="K58" s="2">
        <f t="shared" si="1"/>
        <v>5310</v>
      </c>
      <c r="L58" s="2">
        <f t="shared" si="2"/>
        <v>0</v>
      </c>
      <c r="M58" s="4">
        <f t="shared" si="3"/>
        <v>0</v>
      </c>
    </row>
    <row r="59" spans="1:13" ht="17.45" customHeight="1">
      <c r="A59" t="s">
        <v>110</v>
      </c>
      <c r="B59" t="s">
        <v>111</v>
      </c>
      <c r="C59" s="1">
        <f t="shared" ref="C59:C82" si="6">DATE(2025,4,21)</f>
        <v>45768</v>
      </c>
      <c r="D59" t="s">
        <v>112</v>
      </c>
      <c r="E59" t="s">
        <v>113</v>
      </c>
      <c r="F59" s="15">
        <v>150</v>
      </c>
      <c r="G59" s="2">
        <v>435</v>
      </c>
      <c r="H59" s="2">
        <v>78.3</v>
      </c>
      <c r="I59" s="14">
        <v>513.29999999999995</v>
      </c>
      <c r="J59" s="14">
        <v>76995</v>
      </c>
      <c r="K59" s="2">
        <f t="shared" si="1"/>
        <v>76995</v>
      </c>
      <c r="L59" s="2">
        <f t="shared" si="2"/>
        <v>0</v>
      </c>
      <c r="M59" s="4">
        <f t="shared" si="3"/>
        <v>0</v>
      </c>
    </row>
    <row r="60" spans="1:13" ht="17.45" customHeight="1">
      <c r="A60" t="s">
        <v>110</v>
      </c>
      <c r="B60" t="s">
        <v>114</v>
      </c>
      <c r="C60" s="1">
        <f t="shared" si="6"/>
        <v>45768</v>
      </c>
      <c r="D60" t="s">
        <v>115</v>
      </c>
      <c r="E60" t="s">
        <v>12</v>
      </c>
      <c r="F60" s="15">
        <v>15</v>
      </c>
      <c r="G60" s="2">
        <v>592</v>
      </c>
      <c r="H60" s="2">
        <v>106.55999999999997</v>
      </c>
      <c r="I60" s="14">
        <v>698.56</v>
      </c>
      <c r="J60" s="14">
        <v>10478.4</v>
      </c>
      <c r="K60" s="2">
        <f t="shared" si="1"/>
        <v>10478.4</v>
      </c>
      <c r="L60" s="2">
        <f t="shared" si="2"/>
        <v>0</v>
      </c>
      <c r="M60" s="4">
        <f t="shared" si="3"/>
        <v>0</v>
      </c>
    </row>
    <row r="61" spans="1:13" ht="17.45" customHeight="1">
      <c r="A61" t="s">
        <v>110</v>
      </c>
      <c r="B61" t="s">
        <v>116</v>
      </c>
      <c r="C61" s="1">
        <f t="shared" si="6"/>
        <v>45768</v>
      </c>
      <c r="D61" t="s">
        <v>117</v>
      </c>
      <c r="E61" t="s">
        <v>113</v>
      </c>
      <c r="F61" s="15">
        <v>10</v>
      </c>
      <c r="G61" s="2">
        <v>686</v>
      </c>
      <c r="H61" s="2">
        <v>123.48000000000002</v>
      </c>
      <c r="I61" s="14">
        <v>809.48</v>
      </c>
      <c r="J61" s="14">
        <v>8094.8</v>
      </c>
      <c r="K61" s="2">
        <f t="shared" si="1"/>
        <v>8094.8</v>
      </c>
      <c r="L61" s="2">
        <f t="shared" si="2"/>
        <v>0</v>
      </c>
      <c r="M61" s="4">
        <f t="shared" si="3"/>
        <v>0</v>
      </c>
    </row>
    <row r="62" spans="1:13" ht="17.45" customHeight="1">
      <c r="A62" t="s">
        <v>110</v>
      </c>
      <c r="B62" t="s">
        <v>118</v>
      </c>
      <c r="C62" s="1">
        <f t="shared" si="6"/>
        <v>45768</v>
      </c>
      <c r="D62" t="s">
        <v>119</v>
      </c>
      <c r="E62" t="s">
        <v>113</v>
      </c>
      <c r="F62" s="15">
        <v>5</v>
      </c>
      <c r="G62" s="2">
        <v>927</v>
      </c>
      <c r="H62" s="2">
        <v>166.86000000000004</v>
      </c>
      <c r="I62" s="14">
        <v>1093.8600000000001</v>
      </c>
      <c r="J62" s="14">
        <v>5469.3</v>
      </c>
      <c r="K62" s="2">
        <f t="shared" si="1"/>
        <v>5469.3000000000011</v>
      </c>
      <c r="L62" s="2">
        <f t="shared" si="2"/>
        <v>0</v>
      </c>
      <c r="M62" s="4">
        <f t="shared" si="3"/>
        <v>0</v>
      </c>
    </row>
    <row r="63" spans="1:13" ht="17.45" customHeight="1">
      <c r="A63" t="s">
        <v>110</v>
      </c>
      <c r="B63" t="s">
        <v>120</v>
      </c>
      <c r="C63" s="1">
        <f t="shared" si="6"/>
        <v>45768</v>
      </c>
      <c r="D63" t="s">
        <v>121</v>
      </c>
      <c r="E63" t="s">
        <v>12</v>
      </c>
      <c r="F63" s="15">
        <v>50</v>
      </c>
      <c r="G63" s="2">
        <v>45</v>
      </c>
      <c r="H63" s="2">
        <v>8.1</v>
      </c>
      <c r="I63" s="14">
        <v>53.1</v>
      </c>
      <c r="J63" s="14">
        <v>2655</v>
      </c>
      <c r="K63" s="2">
        <f t="shared" si="1"/>
        <v>2655</v>
      </c>
      <c r="L63" s="2">
        <f t="shared" si="2"/>
        <v>0</v>
      </c>
      <c r="M63" s="4">
        <f t="shared" si="3"/>
        <v>0</v>
      </c>
    </row>
    <row r="64" spans="1:13" ht="17.45" customHeight="1">
      <c r="A64" t="s">
        <v>110</v>
      </c>
      <c r="B64" t="s">
        <v>122</v>
      </c>
      <c r="C64" s="1">
        <f t="shared" si="6"/>
        <v>45768</v>
      </c>
      <c r="D64" t="s">
        <v>123</v>
      </c>
      <c r="E64" t="s">
        <v>12</v>
      </c>
      <c r="F64" s="15">
        <v>20</v>
      </c>
      <c r="G64" s="2">
        <v>469</v>
      </c>
      <c r="H64" s="2">
        <v>84.419999999999987</v>
      </c>
      <c r="I64" s="14">
        <v>553.41999999999996</v>
      </c>
      <c r="J64" s="14">
        <v>11068.4</v>
      </c>
      <c r="K64" s="2">
        <f t="shared" si="1"/>
        <v>11068.4</v>
      </c>
      <c r="L64" s="2">
        <f t="shared" si="2"/>
        <v>0</v>
      </c>
      <c r="M64" s="4">
        <f t="shared" si="3"/>
        <v>0</v>
      </c>
    </row>
    <row r="65" spans="1:13" ht="17.45" customHeight="1">
      <c r="A65" t="s">
        <v>110</v>
      </c>
      <c r="B65" t="s">
        <v>124</v>
      </c>
      <c r="C65" s="1">
        <f t="shared" si="6"/>
        <v>45768</v>
      </c>
      <c r="D65" t="s">
        <v>125</v>
      </c>
      <c r="E65" t="s">
        <v>12</v>
      </c>
      <c r="F65" s="15">
        <v>20</v>
      </c>
      <c r="G65" s="2">
        <v>311</v>
      </c>
      <c r="H65" s="2">
        <v>55.980000000000018</v>
      </c>
      <c r="I65" s="14">
        <v>366.98</v>
      </c>
      <c r="J65" s="14">
        <v>7339.6</v>
      </c>
      <c r="K65" s="2">
        <f t="shared" si="1"/>
        <v>7339.6</v>
      </c>
      <c r="L65" s="2">
        <f t="shared" si="2"/>
        <v>0</v>
      </c>
      <c r="M65" s="4">
        <f t="shared" si="3"/>
        <v>0</v>
      </c>
    </row>
    <row r="66" spans="1:13" ht="17.45" customHeight="1">
      <c r="A66" t="s">
        <v>110</v>
      </c>
      <c r="B66" t="s">
        <v>126</v>
      </c>
      <c r="C66" s="1">
        <f t="shared" si="6"/>
        <v>45768</v>
      </c>
      <c r="D66" t="s">
        <v>127</v>
      </c>
      <c r="E66" t="s">
        <v>128</v>
      </c>
      <c r="F66" s="15">
        <v>2</v>
      </c>
      <c r="G66" s="2">
        <v>469</v>
      </c>
      <c r="H66" s="2">
        <v>0</v>
      </c>
      <c r="I66" s="14">
        <v>469</v>
      </c>
      <c r="J66" s="14">
        <v>938</v>
      </c>
      <c r="K66" s="2">
        <f t="shared" si="1"/>
        <v>938</v>
      </c>
      <c r="L66" s="2">
        <f t="shared" si="2"/>
        <v>0</v>
      </c>
      <c r="M66" s="4">
        <f t="shared" si="3"/>
        <v>0</v>
      </c>
    </row>
    <row r="67" spans="1:13" ht="17.45" customHeight="1">
      <c r="A67" t="s">
        <v>110</v>
      </c>
      <c r="B67" t="s">
        <v>129</v>
      </c>
      <c r="C67" s="1">
        <f t="shared" si="6"/>
        <v>45768</v>
      </c>
      <c r="D67" t="s">
        <v>130</v>
      </c>
      <c r="E67" t="s">
        <v>128</v>
      </c>
      <c r="F67" s="15">
        <v>5</v>
      </c>
      <c r="G67" s="2">
        <v>469</v>
      </c>
      <c r="H67" s="2">
        <v>0</v>
      </c>
      <c r="I67" s="14">
        <v>469</v>
      </c>
      <c r="J67" s="14">
        <v>2345</v>
      </c>
      <c r="K67" s="2">
        <f t="shared" si="1"/>
        <v>2345</v>
      </c>
      <c r="L67" s="2">
        <f t="shared" si="2"/>
        <v>0</v>
      </c>
      <c r="M67" s="4">
        <f t="shared" si="3"/>
        <v>0</v>
      </c>
    </row>
    <row r="68" spans="1:13" ht="17.45" customHeight="1">
      <c r="A68" t="s">
        <v>110</v>
      </c>
      <c r="B68" t="s">
        <v>131</v>
      </c>
      <c r="C68" s="1">
        <f t="shared" si="6"/>
        <v>45768</v>
      </c>
      <c r="D68" t="s">
        <v>132</v>
      </c>
      <c r="E68" t="s">
        <v>128</v>
      </c>
      <c r="F68" s="15">
        <v>20</v>
      </c>
      <c r="G68" s="2">
        <v>91</v>
      </c>
      <c r="H68" s="2">
        <v>0</v>
      </c>
      <c r="I68" s="14">
        <v>91</v>
      </c>
      <c r="J68" s="14">
        <v>1820</v>
      </c>
      <c r="K68" s="2">
        <f t="shared" si="1"/>
        <v>1820</v>
      </c>
      <c r="L68" s="2">
        <f t="shared" si="2"/>
        <v>0</v>
      </c>
      <c r="M68" s="4">
        <f t="shared" si="3"/>
        <v>0</v>
      </c>
    </row>
    <row r="69" spans="1:13" ht="17.45" customHeight="1">
      <c r="A69" t="s">
        <v>110</v>
      </c>
      <c r="B69" t="s">
        <v>133</v>
      </c>
      <c r="C69" s="1">
        <f t="shared" si="6"/>
        <v>45768</v>
      </c>
      <c r="D69" t="s">
        <v>134</v>
      </c>
      <c r="E69" t="s">
        <v>128</v>
      </c>
      <c r="F69" s="15">
        <v>10</v>
      </c>
      <c r="G69" s="2">
        <v>330</v>
      </c>
      <c r="H69" s="2">
        <v>0</v>
      </c>
      <c r="I69" s="14">
        <v>330</v>
      </c>
      <c r="J69" s="14">
        <v>3300</v>
      </c>
      <c r="K69" s="2">
        <f t="shared" si="1"/>
        <v>3300</v>
      </c>
      <c r="L69" s="2">
        <f t="shared" si="2"/>
        <v>0</v>
      </c>
      <c r="M69" s="4">
        <f t="shared" si="3"/>
        <v>0</v>
      </c>
    </row>
    <row r="70" spans="1:13" ht="17.45" customHeight="1">
      <c r="A70" t="s">
        <v>110</v>
      </c>
      <c r="B70" t="s">
        <v>135</v>
      </c>
      <c r="C70" s="1">
        <f t="shared" si="6"/>
        <v>45768</v>
      </c>
      <c r="D70" t="s">
        <v>136</v>
      </c>
      <c r="E70" t="s">
        <v>12</v>
      </c>
      <c r="F70" s="15">
        <v>30</v>
      </c>
      <c r="G70" s="2">
        <v>80</v>
      </c>
      <c r="H70" s="2">
        <v>14.4</v>
      </c>
      <c r="I70" s="14">
        <v>94.4</v>
      </c>
      <c r="J70" s="14">
        <v>2832</v>
      </c>
      <c r="K70" s="2">
        <f t="shared" si="1"/>
        <v>2832</v>
      </c>
      <c r="L70" s="2">
        <f t="shared" si="2"/>
        <v>0</v>
      </c>
      <c r="M70" s="4">
        <f t="shared" si="3"/>
        <v>0</v>
      </c>
    </row>
    <row r="71" spans="1:13" ht="17.45" customHeight="1">
      <c r="A71" t="s">
        <v>110</v>
      </c>
      <c r="B71" t="s">
        <v>137</v>
      </c>
      <c r="C71" s="1">
        <f t="shared" si="6"/>
        <v>45768</v>
      </c>
      <c r="D71" t="s">
        <v>138</v>
      </c>
      <c r="E71" t="s">
        <v>12</v>
      </c>
      <c r="F71" s="15">
        <v>15</v>
      </c>
      <c r="G71" s="2">
        <v>96</v>
      </c>
      <c r="H71" s="2">
        <v>17.280000000000005</v>
      </c>
      <c r="I71" s="14">
        <v>113.28</v>
      </c>
      <c r="J71" s="14">
        <v>1699.2</v>
      </c>
      <c r="K71" s="2">
        <f t="shared" ref="K71:K100" si="7">+F71*I71</f>
        <v>1699.2</v>
      </c>
      <c r="L71" s="2">
        <f t="shared" ref="L71:L100" si="8">+J71-K71</f>
        <v>0</v>
      </c>
      <c r="M71" s="4">
        <f t="shared" ref="M71:M100" si="9">+G71+H71-I71</f>
        <v>0</v>
      </c>
    </row>
    <row r="72" spans="1:13" ht="17.45" customHeight="1">
      <c r="A72" t="s">
        <v>110</v>
      </c>
      <c r="B72" t="s">
        <v>139</v>
      </c>
      <c r="C72" s="1">
        <f t="shared" si="6"/>
        <v>45768</v>
      </c>
      <c r="D72" t="s">
        <v>140</v>
      </c>
      <c r="E72" t="s">
        <v>12</v>
      </c>
      <c r="F72" s="15">
        <v>15</v>
      </c>
      <c r="G72" s="2">
        <v>200</v>
      </c>
      <c r="H72" s="2">
        <v>36</v>
      </c>
      <c r="I72" s="14">
        <v>236</v>
      </c>
      <c r="J72" s="14">
        <v>3540</v>
      </c>
      <c r="K72" s="2">
        <f t="shared" si="7"/>
        <v>3540</v>
      </c>
      <c r="L72" s="2">
        <f t="shared" si="8"/>
        <v>0</v>
      </c>
      <c r="M72" s="4">
        <f t="shared" si="9"/>
        <v>0</v>
      </c>
    </row>
    <row r="73" spans="1:13" ht="17.45" customHeight="1">
      <c r="A73" t="s">
        <v>110</v>
      </c>
      <c r="B73" t="s">
        <v>141</v>
      </c>
      <c r="C73" s="1">
        <f t="shared" si="6"/>
        <v>45768</v>
      </c>
      <c r="D73" t="s">
        <v>142</v>
      </c>
      <c r="E73" t="s">
        <v>128</v>
      </c>
      <c r="F73" s="15">
        <v>5</v>
      </c>
      <c r="G73" s="2">
        <v>132</v>
      </c>
      <c r="H73" s="2">
        <v>0</v>
      </c>
      <c r="I73" s="14">
        <v>132</v>
      </c>
      <c r="J73" s="14">
        <v>660</v>
      </c>
      <c r="K73" s="2">
        <f t="shared" si="7"/>
        <v>660</v>
      </c>
      <c r="L73" s="2">
        <f t="shared" si="8"/>
        <v>0</v>
      </c>
      <c r="M73" s="4">
        <f t="shared" si="9"/>
        <v>0</v>
      </c>
    </row>
    <row r="74" spans="1:13" ht="17.45" customHeight="1">
      <c r="A74" t="s">
        <v>110</v>
      </c>
      <c r="B74" t="s">
        <v>143</v>
      </c>
      <c r="C74" s="1">
        <f t="shared" si="6"/>
        <v>45768</v>
      </c>
      <c r="D74" t="s">
        <v>144</v>
      </c>
      <c r="E74" t="s">
        <v>128</v>
      </c>
      <c r="F74" s="15">
        <v>40</v>
      </c>
      <c r="G74" s="2">
        <v>132</v>
      </c>
      <c r="H74" s="2">
        <v>0</v>
      </c>
      <c r="I74" s="14">
        <v>132</v>
      </c>
      <c r="J74" s="14">
        <v>5280</v>
      </c>
      <c r="K74" s="2">
        <f t="shared" si="7"/>
        <v>5280</v>
      </c>
      <c r="L74" s="2">
        <f t="shared" si="8"/>
        <v>0</v>
      </c>
      <c r="M74" s="4">
        <f t="shared" si="9"/>
        <v>0</v>
      </c>
    </row>
    <row r="75" spans="1:13" ht="17.45" customHeight="1">
      <c r="A75" t="s">
        <v>110</v>
      </c>
      <c r="B75" t="s">
        <v>145</v>
      </c>
      <c r="C75" s="1">
        <f t="shared" si="6"/>
        <v>45768</v>
      </c>
      <c r="D75" t="s">
        <v>146</v>
      </c>
      <c r="E75" t="s">
        <v>9</v>
      </c>
      <c r="F75" s="15">
        <v>20</v>
      </c>
      <c r="G75" s="2">
        <v>55</v>
      </c>
      <c r="H75" s="2">
        <v>9.9</v>
      </c>
      <c r="I75" s="14">
        <v>64.900000000000006</v>
      </c>
      <c r="J75" s="14">
        <v>1298</v>
      </c>
      <c r="K75" s="2">
        <f t="shared" si="7"/>
        <v>1298</v>
      </c>
      <c r="L75" s="2">
        <f t="shared" si="8"/>
        <v>0</v>
      </c>
      <c r="M75" s="4">
        <f t="shared" si="9"/>
        <v>0</v>
      </c>
    </row>
    <row r="76" spans="1:13" ht="17.45" customHeight="1">
      <c r="A76" t="s">
        <v>110</v>
      </c>
      <c r="B76" t="s">
        <v>147</v>
      </c>
      <c r="C76" s="1">
        <f t="shared" si="6"/>
        <v>45768</v>
      </c>
      <c r="D76" t="s">
        <v>148</v>
      </c>
      <c r="E76" t="s">
        <v>12</v>
      </c>
      <c r="F76" s="15">
        <v>30</v>
      </c>
      <c r="G76" s="2">
        <v>139</v>
      </c>
      <c r="H76" s="2">
        <v>25.020000000000014</v>
      </c>
      <c r="I76" s="14">
        <v>164.02</v>
      </c>
      <c r="J76" s="14">
        <v>4920.6000000000004</v>
      </c>
      <c r="K76" s="2">
        <f t="shared" si="7"/>
        <v>4920.6000000000004</v>
      </c>
      <c r="L76" s="2">
        <f t="shared" si="8"/>
        <v>0</v>
      </c>
      <c r="M76" s="4">
        <f t="shared" si="9"/>
        <v>0</v>
      </c>
    </row>
    <row r="77" spans="1:13" ht="17.45" customHeight="1">
      <c r="A77" t="s">
        <v>110</v>
      </c>
      <c r="B77" t="s">
        <v>149</v>
      </c>
      <c r="C77" s="1">
        <f t="shared" si="6"/>
        <v>45768</v>
      </c>
      <c r="D77" t="s">
        <v>150</v>
      </c>
      <c r="E77" t="s">
        <v>128</v>
      </c>
      <c r="F77" s="15">
        <v>5</v>
      </c>
      <c r="G77" s="2">
        <v>325</v>
      </c>
      <c r="H77" s="2">
        <v>58.5</v>
      </c>
      <c r="I77" s="14">
        <v>383.5</v>
      </c>
      <c r="J77" s="14">
        <v>1917.5</v>
      </c>
      <c r="K77" s="2">
        <f t="shared" si="7"/>
        <v>1917.5</v>
      </c>
      <c r="L77" s="2">
        <f t="shared" si="8"/>
        <v>0</v>
      </c>
      <c r="M77" s="4">
        <f t="shared" si="9"/>
        <v>0</v>
      </c>
    </row>
    <row r="78" spans="1:13" ht="17.45" customHeight="1">
      <c r="A78" t="s">
        <v>110</v>
      </c>
      <c r="B78" t="s">
        <v>151</v>
      </c>
      <c r="C78" s="1">
        <f t="shared" si="6"/>
        <v>45768</v>
      </c>
      <c r="D78" t="s">
        <v>152</v>
      </c>
      <c r="E78" t="s">
        <v>128</v>
      </c>
      <c r="F78" s="15">
        <v>5</v>
      </c>
      <c r="G78" s="2">
        <v>325</v>
      </c>
      <c r="H78" s="2">
        <v>58.5</v>
      </c>
      <c r="I78" s="14">
        <v>383.5</v>
      </c>
      <c r="J78" s="14">
        <v>1917.5</v>
      </c>
      <c r="K78" s="2">
        <f t="shared" si="7"/>
        <v>1917.5</v>
      </c>
      <c r="L78" s="2">
        <f t="shared" si="8"/>
        <v>0</v>
      </c>
      <c r="M78" s="4">
        <f t="shared" si="9"/>
        <v>0</v>
      </c>
    </row>
    <row r="79" spans="1:13" ht="17.45" customHeight="1">
      <c r="A79" t="s">
        <v>110</v>
      </c>
      <c r="B79" t="s">
        <v>153</v>
      </c>
      <c r="C79" s="1">
        <f t="shared" si="6"/>
        <v>45768</v>
      </c>
      <c r="D79" t="s">
        <v>154</v>
      </c>
      <c r="E79" t="s">
        <v>128</v>
      </c>
      <c r="F79" s="15">
        <v>5</v>
      </c>
      <c r="G79" s="2">
        <v>325</v>
      </c>
      <c r="H79" s="2">
        <v>58.5</v>
      </c>
      <c r="I79" s="14">
        <v>383.5</v>
      </c>
      <c r="J79" s="14">
        <v>1917.5</v>
      </c>
      <c r="K79" s="2">
        <f t="shared" si="7"/>
        <v>1917.5</v>
      </c>
      <c r="L79" s="2">
        <f t="shared" si="8"/>
        <v>0</v>
      </c>
      <c r="M79" s="4">
        <f t="shared" si="9"/>
        <v>0</v>
      </c>
    </row>
    <row r="80" spans="1:13" ht="17.45" customHeight="1">
      <c r="A80" t="s">
        <v>110</v>
      </c>
      <c r="B80" t="s">
        <v>155</v>
      </c>
      <c r="C80" s="1">
        <f t="shared" si="6"/>
        <v>45768</v>
      </c>
      <c r="D80" t="s">
        <v>156</v>
      </c>
      <c r="E80" t="s">
        <v>128</v>
      </c>
      <c r="F80" s="15">
        <v>5</v>
      </c>
      <c r="G80" s="2">
        <v>325</v>
      </c>
      <c r="H80" s="2">
        <v>58.5</v>
      </c>
      <c r="I80" s="14">
        <v>383.5</v>
      </c>
      <c r="J80" s="14">
        <v>1917.5</v>
      </c>
      <c r="K80" s="2">
        <f t="shared" si="7"/>
        <v>1917.5</v>
      </c>
      <c r="L80" s="2">
        <f t="shared" si="8"/>
        <v>0</v>
      </c>
      <c r="M80" s="4">
        <f t="shared" si="9"/>
        <v>0</v>
      </c>
    </row>
    <row r="81" spans="1:13" ht="17.45" customHeight="1">
      <c r="A81" t="s">
        <v>110</v>
      </c>
      <c r="B81" t="s">
        <v>157</v>
      </c>
      <c r="C81" s="1">
        <f t="shared" si="6"/>
        <v>45768</v>
      </c>
      <c r="D81" t="s">
        <v>158</v>
      </c>
      <c r="E81" t="s">
        <v>159</v>
      </c>
      <c r="F81" s="15">
        <v>25</v>
      </c>
      <c r="G81" s="2">
        <v>162</v>
      </c>
      <c r="H81" s="2">
        <v>29.16</v>
      </c>
      <c r="I81" s="14">
        <v>191.16</v>
      </c>
      <c r="J81" s="14">
        <v>4779</v>
      </c>
      <c r="K81" s="2">
        <f t="shared" si="7"/>
        <v>4779</v>
      </c>
      <c r="L81" s="2">
        <f t="shared" si="8"/>
        <v>0</v>
      </c>
      <c r="M81" s="4">
        <f t="shared" si="9"/>
        <v>0</v>
      </c>
    </row>
    <row r="82" spans="1:13" ht="17.45" customHeight="1">
      <c r="A82" t="s">
        <v>110</v>
      </c>
      <c r="B82" t="s">
        <v>160</v>
      </c>
      <c r="C82" s="1">
        <f t="shared" si="6"/>
        <v>45768</v>
      </c>
      <c r="D82" t="s">
        <v>161</v>
      </c>
      <c r="E82" t="s">
        <v>159</v>
      </c>
      <c r="F82" s="15">
        <v>25</v>
      </c>
      <c r="G82" s="2">
        <v>174</v>
      </c>
      <c r="H82" s="2">
        <v>31.32</v>
      </c>
      <c r="I82" s="14">
        <v>205.32</v>
      </c>
      <c r="J82" s="14">
        <v>5133</v>
      </c>
      <c r="K82" s="2">
        <f t="shared" si="7"/>
        <v>5133</v>
      </c>
      <c r="L82" s="2">
        <f t="shared" si="8"/>
        <v>0</v>
      </c>
      <c r="M82" s="4">
        <f t="shared" si="9"/>
        <v>0</v>
      </c>
    </row>
    <row r="83" spans="1:13" ht="17.45" customHeight="1">
      <c r="A83" t="s">
        <v>162</v>
      </c>
      <c r="B83" t="s">
        <v>163</v>
      </c>
      <c r="C83" s="1">
        <f t="shared" ref="C83:C97" si="10">DATE(2025,6,1)</f>
        <v>45809</v>
      </c>
      <c r="D83" t="s">
        <v>164</v>
      </c>
      <c r="E83" t="s">
        <v>12</v>
      </c>
      <c r="F83" s="15">
        <v>6</v>
      </c>
      <c r="G83" s="2">
        <v>13250</v>
      </c>
      <c r="H83" s="2">
        <v>2385</v>
      </c>
      <c r="I83" s="14">
        <v>15635</v>
      </c>
      <c r="J83" s="14">
        <v>93810</v>
      </c>
      <c r="K83" s="2">
        <f t="shared" si="7"/>
        <v>93810</v>
      </c>
      <c r="L83" s="2">
        <f t="shared" si="8"/>
        <v>0</v>
      </c>
      <c r="M83" s="4">
        <f t="shared" si="9"/>
        <v>0</v>
      </c>
    </row>
    <row r="84" spans="1:13" ht="17.45" customHeight="1">
      <c r="A84" t="s">
        <v>162</v>
      </c>
      <c r="B84" t="s">
        <v>165</v>
      </c>
      <c r="C84" s="1">
        <f t="shared" si="10"/>
        <v>45809</v>
      </c>
      <c r="D84" t="s">
        <v>166</v>
      </c>
      <c r="E84" t="s">
        <v>12</v>
      </c>
      <c r="F84" s="15">
        <v>3</v>
      </c>
      <c r="G84" s="2">
        <v>13250</v>
      </c>
      <c r="H84" s="2">
        <v>2385</v>
      </c>
      <c r="I84" s="14">
        <v>15635</v>
      </c>
      <c r="J84" s="14">
        <v>46905</v>
      </c>
      <c r="K84" s="2">
        <f t="shared" si="7"/>
        <v>46905</v>
      </c>
      <c r="L84" s="2">
        <f t="shared" si="8"/>
        <v>0</v>
      </c>
      <c r="M84" s="4">
        <f t="shared" si="9"/>
        <v>0</v>
      </c>
    </row>
    <row r="85" spans="1:13" ht="17.45" customHeight="1">
      <c r="A85" t="s">
        <v>162</v>
      </c>
      <c r="B85" t="s">
        <v>167</v>
      </c>
      <c r="C85" s="1">
        <f t="shared" si="10"/>
        <v>45809</v>
      </c>
      <c r="D85" t="s">
        <v>168</v>
      </c>
      <c r="E85" t="s">
        <v>12</v>
      </c>
      <c r="F85" s="15">
        <v>3</v>
      </c>
      <c r="G85" s="2">
        <v>13250</v>
      </c>
      <c r="H85" s="2">
        <v>2385</v>
      </c>
      <c r="I85" s="14">
        <v>15635</v>
      </c>
      <c r="J85" s="14">
        <v>46905</v>
      </c>
      <c r="K85" s="2">
        <f t="shared" si="7"/>
        <v>46905</v>
      </c>
      <c r="L85" s="2">
        <f t="shared" si="8"/>
        <v>0</v>
      </c>
      <c r="M85" s="4">
        <f t="shared" si="9"/>
        <v>0</v>
      </c>
    </row>
    <row r="86" spans="1:13" ht="17.45" customHeight="1">
      <c r="A86" t="s">
        <v>162</v>
      </c>
      <c r="B86" t="s">
        <v>169</v>
      </c>
      <c r="C86" s="1">
        <f t="shared" si="10"/>
        <v>45809</v>
      </c>
      <c r="D86" t="s">
        <v>170</v>
      </c>
      <c r="E86" t="s">
        <v>12</v>
      </c>
      <c r="F86" s="15">
        <v>3</v>
      </c>
      <c r="G86" s="2">
        <v>13250</v>
      </c>
      <c r="H86" s="2">
        <v>2385</v>
      </c>
      <c r="I86" s="14">
        <v>15635</v>
      </c>
      <c r="J86" s="14">
        <v>46905</v>
      </c>
      <c r="K86" s="2">
        <f t="shared" si="7"/>
        <v>46905</v>
      </c>
      <c r="L86" s="2">
        <f t="shared" si="8"/>
        <v>0</v>
      </c>
      <c r="M86" s="4">
        <f t="shared" si="9"/>
        <v>0</v>
      </c>
    </row>
    <row r="87" spans="1:13" ht="17.45" customHeight="1">
      <c r="A87" t="s">
        <v>162</v>
      </c>
      <c r="B87" t="s">
        <v>171</v>
      </c>
      <c r="C87" s="1">
        <f t="shared" si="10"/>
        <v>45809</v>
      </c>
      <c r="D87" t="s">
        <v>172</v>
      </c>
      <c r="E87" t="s">
        <v>12</v>
      </c>
      <c r="F87" s="15">
        <v>4</v>
      </c>
      <c r="G87" s="2">
        <v>24700</v>
      </c>
      <c r="H87" s="2">
        <v>4446</v>
      </c>
      <c r="I87" s="14">
        <v>29146</v>
      </c>
      <c r="J87" s="14">
        <v>116584</v>
      </c>
      <c r="K87" s="2">
        <f t="shared" si="7"/>
        <v>116584</v>
      </c>
      <c r="L87" s="2">
        <f t="shared" si="8"/>
        <v>0</v>
      </c>
      <c r="M87" s="4">
        <f t="shared" si="9"/>
        <v>0</v>
      </c>
    </row>
    <row r="88" spans="1:13" ht="17.45" customHeight="1">
      <c r="A88" t="s">
        <v>162</v>
      </c>
      <c r="B88" t="s">
        <v>173</v>
      </c>
      <c r="C88" s="1">
        <f t="shared" si="10"/>
        <v>45809</v>
      </c>
      <c r="D88" t="s">
        <v>174</v>
      </c>
      <c r="E88" t="s">
        <v>12</v>
      </c>
      <c r="F88" s="15">
        <v>4</v>
      </c>
      <c r="G88" s="2">
        <v>15255</v>
      </c>
      <c r="H88" s="2">
        <v>2745.9000000000015</v>
      </c>
      <c r="I88" s="14">
        <v>18000.900000000001</v>
      </c>
      <c r="J88" s="14">
        <v>72003.600000000006</v>
      </c>
      <c r="K88" s="2">
        <f t="shared" si="7"/>
        <v>72003.600000000006</v>
      </c>
      <c r="L88" s="2">
        <f t="shared" si="8"/>
        <v>0</v>
      </c>
      <c r="M88" s="4">
        <f t="shared" si="9"/>
        <v>0</v>
      </c>
    </row>
    <row r="89" spans="1:13" ht="17.45" customHeight="1">
      <c r="A89" t="s">
        <v>162</v>
      </c>
      <c r="B89" t="s">
        <v>175</v>
      </c>
      <c r="C89" s="1">
        <f t="shared" si="10"/>
        <v>45809</v>
      </c>
      <c r="D89" t="s">
        <v>176</v>
      </c>
      <c r="E89" t="s">
        <v>12</v>
      </c>
      <c r="F89" s="15">
        <v>4</v>
      </c>
      <c r="G89" s="2">
        <v>12000</v>
      </c>
      <c r="H89" s="2">
        <v>2160</v>
      </c>
      <c r="I89" s="14">
        <v>14160</v>
      </c>
      <c r="J89" s="14">
        <v>56640</v>
      </c>
      <c r="K89" s="2">
        <f t="shared" si="7"/>
        <v>56640</v>
      </c>
      <c r="L89" s="2">
        <f t="shared" si="8"/>
        <v>0</v>
      </c>
      <c r="M89" s="4">
        <f t="shared" si="9"/>
        <v>0</v>
      </c>
    </row>
    <row r="90" spans="1:13" ht="17.45" customHeight="1">
      <c r="A90" t="s">
        <v>162</v>
      </c>
      <c r="B90" t="s">
        <v>177</v>
      </c>
      <c r="C90" s="1">
        <f t="shared" si="10"/>
        <v>45809</v>
      </c>
      <c r="D90" t="s">
        <v>178</v>
      </c>
      <c r="E90" t="s">
        <v>12</v>
      </c>
      <c r="F90" s="15">
        <v>4</v>
      </c>
      <c r="G90" s="2">
        <v>5999.57</v>
      </c>
      <c r="H90" s="2">
        <v>1079.9225000000006</v>
      </c>
      <c r="I90" s="14">
        <v>7079.4925000000003</v>
      </c>
      <c r="J90" s="14">
        <v>28317.97</v>
      </c>
      <c r="K90" s="2">
        <f t="shared" si="7"/>
        <v>28317.97</v>
      </c>
      <c r="L90" s="2">
        <f t="shared" si="8"/>
        <v>0</v>
      </c>
      <c r="M90" s="4">
        <f t="shared" si="9"/>
        <v>0</v>
      </c>
    </row>
    <row r="91" spans="1:13" ht="17.45" customHeight="1">
      <c r="A91" t="s">
        <v>162</v>
      </c>
      <c r="B91" t="s">
        <v>179</v>
      </c>
      <c r="C91" s="1">
        <f t="shared" si="10"/>
        <v>45809</v>
      </c>
      <c r="D91" t="s">
        <v>180</v>
      </c>
      <c r="E91" t="s">
        <v>12</v>
      </c>
      <c r="F91" s="15">
        <v>4</v>
      </c>
      <c r="G91" s="2">
        <v>24250</v>
      </c>
      <c r="H91" s="2">
        <v>4365</v>
      </c>
      <c r="I91" s="14">
        <v>28615</v>
      </c>
      <c r="J91" s="14">
        <v>114460</v>
      </c>
      <c r="K91" s="2">
        <f t="shared" si="7"/>
        <v>114460</v>
      </c>
      <c r="L91" s="2">
        <f t="shared" si="8"/>
        <v>0</v>
      </c>
      <c r="M91" s="4">
        <f t="shared" si="9"/>
        <v>0</v>
      </c>
    </row>
    <row r="92" spans="1:13" ht="17.45" customHeight="1">
      <c r="A92" t="s">
        <v>162</v>
      </c>
      <c r="B92" t="s">
        <v>181</v>
      </c>
      <c r="C92" s="1">
        <f t="shared" si="10"/>
        <v>45809</v>
      </c>
      <c r="D92" t="s">
        <v>182</v>
      </c>
      <c r="E92" t="s">
        <v>12</v>
      </c>
      <c r="F92" s="15">
        <v>2</v>
      </c>
      <c r="G92" s="2">
        <v>19600.86</v>
      </c>
      <c r="H92" s="2">
        <v>3528.1549999999988</v>
      </c>
      <c r="I92" s="14">
        <v>23129.014999999999</v>
      </c>
      <c r="J92" s="14">
        <v>46258.03</v>
      </c>
      <c r="K92" s="2">
        <f t="shared" si="7"/>
        <v>46258.03</v>
      </c>
      <c r="L92" s="2">
        <f t="shared" si="8"/>
        <v>0</v>
      </c>
      <c r="M92" s="4">
        <f t="shared" si="9"/>
        <v>0</v>
      </c>
    </row>
    <row r="93" spans="1:13" ht="17.45" customHeight="1">
      <c r="A93" t="s">
        <v>162</v>
      </c>
      <c r="B93" t="s">
        <v>183</v>
      </c>
      <c r="C93" s="1">
        <f t="shared" si="10"/>
        <v>45809</v>
      </c>
      <c r="D93" t="s">
        <v>184</v>
      </c>
      <c r="E93" t="s">
        <v>12</v>
      </c>
      <c r="F93" s="15">
        <v>4</v>
      </c>
      <c r="G93" s="2">
        <v>19500</v>
      </c>
      <c r="H93" s="2">
        <v>3510</v>
      </c>
      <c r="I93" s="14">
        <v>23010</v>
      </c>
      <c r="J93" s="14">
        <v>92040</v>
      </c>
      <c r="K93" s="2">
        <f t="shared" si="7"/>
        <v>92040</v>
      </c>
      <c r="L93" s="2">
        <f t="shared" si="8"/>
        <v>0</v>
      </c>
      <c r="M93" s="4">
        <f t="shared" si="9"/>
        <v>0</v>
      </c>
    </row>
    <row r="94" spans="1:13" ht="17.45" customHeight="1">
      <c r="A94" t="s">
        <v>162</v>
      </c>
      <c r="B94" t="s">
        <v>185</v>
      </c>
      <c r="C94" s="1">
        <f t="shared" si="10"/>
        <v>45809</v>
      </c>
      <c r="D94" t="s">
        <v>186</v>
      </c>
      <c r="E94" t="s">
        <v>12</v>
      </c>
      <c r="F94" s="15">
        <v>2</v>
      </c>
      <c r="G94" s="2">
        <v>19500</v>
      </c>
      <c r="H94" s="2">
        <v>3510</v>
      </c>
      <c r="I94" s="14">
        <v>23010</v>
      </c>
      <c r="J94" s="14">
        <v>46020</v>
      </c>
      <c r="K94" s="2">
        <f t="shared" si="7"/>
        <v>46020</v>
      </c>
      <c r="L94" s="2">
        <f t="shared" si="8"/>
        <v>0</v>
      </c>
      <c r="M94" s="4">
        <f t="shared" si="9"/>
        <v>0</v>
      </c>
    </row>
    <row r="95" spans="1:13" ht="17.45" customHeight="1">
      <c r="A95" t="s">
        <v>162</v>
      </c>
      <c r="B95" t="s">
        <v>187</v>
      </c>
      <c r="C95" s="1">
        <f t="shared" si="10"/>
        <v>45809</v>
      </c>
      <c r="D95" t="s">
        <v>188</v>
      </c>
      <c r="E95" t="s">
        <v>12</v>
      </c>
      <c r="F95" s="15">
        <v>4</v>
      </c>
      <c r="G95" s="2">
        <v>20338</v>
      </c>
      <c r="H95" s="2">
        <v>3660.84</v>
      </c>
      <c r="I95" s="14">
        <v>23998.84</v>
      </c>
      <c r="J95" s="14">
        <v>95995.36</v>
      </c>
      <c r="K95" s="2">
        <f t="shared" si="7"/>
        <v>95995.36</v>
      </c>
      <c r="L95" s="2">
        <f t="shared" si="8"/>
        <v>0</v>
      </c>
      <c r="M95" s="4">
        <f t="shared" si="9"/>
        <v>0</v>
      </c>
    </row>
    <row r="96" spans="1:13" ht="17.45" customHeight="1">
      <c r="A96" t="s">
        <v>162</v>
      </c>
      <c r="B96" t="s">
        <v>189</v>
      </c>
      <c r="C96" s="1">
        <f t="shared" si="10"/>
        <v>45809</v>
      </c>
      <c r="D96" t="s">
        <v>190</v>
      </c>
      <c r="E96" t="s">
        <v>12</v>
      </c>
      <c r="F96" s="15">
        <v>4</v>
      </c>
      <c r="G96" s="2">
        <v>19500</v>
      </c>
      <c r="H96" s="2">
        <v>3510</v>
      </c>
      <c r="I96" s="14">
        <v>23010</v>
      </c>
      <c r="J96" s="14">
        <v>92040</v>
      </c>
      <c r="K96" s="2">
        <f t="shared" si="7"/>
        <v>92040</v>
      </c>
      <c r="L96" s="2">
        <f t="shared" si="8"/>
        <v>0</v>
      </c>
      <c r="M96" s="4">
        <f t="shared" si="9"/>
        <v>0</v>
      </c>
    </row>
    <row r="97" spans="1:14" ht="17.45" customHeight="1">
      <c r="A97" t="s">
        <v>162</v>
      </c>
      <c r="B97" t="s">
        <v>191</v>
      </c>
      <c r="C97" s="1">
        <f t="shared" si="10"/>
        <v>45809</v>
      </c>
      <c r="D97" t="s">
        <v>192</v>
      </c>
      <c r="E97" t="s">
        <v>12</v>
      </c>
      <c r="F97" s="15">
        <v>4</v>
      </c>
      <c r="G97" s="2">
        <v>20338</v>
      </c>
      <c r="H97" s="2">
        <v>3660.84</v>
      </c>
      <c r="I97" s="14">
        <v>23998.84</v>
      </c>
      <c r="J97" s="14">
        <v>95995.36</v>
      </c>
      <c r="K97" s="2">
        <f t="shared" si="7"/>
        <v>95995.36</v>
      </c>
      <c r="L97" s="2">
        <f t="shared" si="8"/>
        <v>0</v>
      </c>
      <c r="M97" s="4">
        <f t="shared" si="9"/>
        <v>0</v>
      </c>
    </row>
    <row r="98" spans="1:14" ht="17.45" customHeight="1">
      <c r="A98" t="s">
        <v>193</v>
      </c>
      <c r="B98" t="s">
        <v>91</v>
      </c>
      <c r="C98" s="1">
        <f>DATE(2025,6,20)</f>
        <v>45828</v>
      </c>
      <c r="D98" t="s">
        <v>92</v>
      </c>
      <c r="E98" t="s">
        <v>87</v>
      </c>
      <c r="F98" s="15">
        <v>25</v>
      </c>
      <c r="G98" s="2">
        <v>176.4</v>
      </c>
      <c r="H98" s="2">
        <v>31.752000000000006</v>
      </c>
      <c r="I98" s="14">
        <v>208.15200000000002</v>
      </c>
      <c r="J98" s="14">
        <v>5203.8</v>
      </c>
      <c r="K98" s="2">
        <f t="shared" si="7"/>
        <v>5203.8</v>
      </c>
      <c r="L98" s="2">
        <f t="shared" si="8"/>
        <v>0</v>
      </c>
      <c r="M98" s="4">
        <f t="shared" si="9"/>
        <v>0</v>
      </c>
    </row>
    <row r="99" spans="1:14" ht="17.45" customHeight="1">
      <c r="A99" t="s">
        <v>193</v>
      </c>
      <c r="B99" t="s">
        <v>98</v>
      </c>
      <c r="C99" s="1">
        <f>DATE(2025,6,20)</f>
        <v>45828</v>
      </c>
      <c r="D99" t="s">
        <v>99</v>
      </c>
      <c r="E99" t="s">
        <v>100</v>
      </c>
      <c r="F99" s="15">
        <v>70</v>
      </c>
      <c r="G99" s="2">
        <v>2100</v>
      </c>
      <c r="H99" s="2">
        <v>378</v>
      </c>
      <c r="I99" s="14">
        <v>2478</v>
      </c>
      <c r="J99" s="14">
        <v>173460</v>
      </c>
      <c r="K99" s="2">
        <f t="shared" si="7"/>
        <v>173460</v>
      </c>
      <c r="L99" s="2">
        <f t="shared" si="8"/>
        <v>0</v>
      </c>
      <c r="M99" s="4">
        <f t="shared" si="9"/>
        <v>0</v>
      </c>
    </row>
    <row r="100" spans="1:14" ht="17.45" customHeight="1">
      <c r="A100" t="s">
        <v>193</v>
      </c>
      <c r="B100" t="s">
        <v>101</v>
      </c>
      <c r="C100" s="1">
        <f>DATE(2025,6,20)</f>
        <v>45828</v>
      </c>
      <c r="D100" t="s">
        <v>102</v>
      </c>
      <c r="E100" t="s">
        <v>103</v>
      </c>
      <c r="F100" s="15">
        <v>150</v>
      </c>
      <c r="G100" s="2">
        <v>140</v>
      </c>
      <c r="H100" s="2">
        <v>25.2</v>
      </c>
      <c r="I100" s="14">
        <v>165.2</v>
      </c>
      <c r="J100" s="16">
        <v>24780</v>
      </c>
      <c r="K100" s="2">
        <f t="shared" si="7"/>
        <v>24780</v>
      </c>
      <c r="L100" s="2">
        <f t="shared" si="8"/>
        <v>0</v>
      </c>
      <c r="M100" s="4">
        <f t="shared" si="9"/>
        <v>0</v>
      </c>
    </row>
    <row r="101" spans="1:14" ht="18" thickBot="1">
      <c r="J101" s="17">
        <f>SUM(J6:J100)</f>
        <v>2437747.15</v>
      </c>
      <c r="K101" s="2">
        <f t="shared" ref="K101" si="11">SUM(K6:K100)</f>
        <v>2437747.15</v>
      </c>
      <c r="M101" s="4"/>
      <c r="N101" s="4"/>
    </row>
    <row r="102" spans="1:14" ht="12.75" thickTop="1"/>
    <row r="106" spans="1:14" ht="21">
      <c r="D106" s="21" t="s">
        <v>201</v>
      </c>
      <c r="G106" s="20" t="s">
        <v>203</v>
      </c>
      <c r="H106" s="20"/>
      <c r="I106" s="20"/>
    </row>
    <row r="107" spans="1:14" ht="21">
      <c r="D107" s="19" t="s">
        <v>202</v>
      </c>
      <c r="G107" s="18" t="s">
        <v>204</v>
      </c>
      <c r="H107" s="18"/>
      <c r="I107" s="18"/>
    </row>
  </sheetData>
  <autoFilter ref="B5:J5"/>
  <mergeCells count="5">
    <mergeCell ref="A1:J1"/>
    <mergeCell ref="G106:I106"/>
    <mergeCell ref="G107:I107"/>
    <mergeCell ref="A2:J2"/>
    <mergeCell ref="A3:J3"/>
  </mergeCells>
  <pageMargins left="0.7" right="0.7" top="0.75" bottom="0.75" header="0.3" footer="0.3"/>
  <pageSetup scale="50" orientation="portrait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f992808fc39b32a304d45d9f167f8f5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1891485de61f7b4296be343687631b73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1830279D-A9A0-4EC3-9802-4B7F58851306}"/>
</file>

<file path=customXml/itemProps2.xml><?xml version="1.0" encoding="utf-8"?>
<ds:datastoreItem xmlns:ds="http://schemas.openxmlformats.org/officeDocument/2006/customXml" ds:itemID="{CE2C1F5E-E2EC-4CBD-AD90-FA1EC5CC63D5}"/>
</file>

<file path=customXml/itemProps3.xml><?xml version="1.0" encoding="utf-8"?>
<ds:datastoreItem xmlns:ds="http://schemas.openxmlformats.org/officeDocument/2006/customXml" ds:itemID="{8638C888-54E8-4FA1-84AC-1F36388337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Transacciones de inventario - C</vt:lpstr>
      <vt:lpstr>'Transacciones de inventario - 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Ferreras</dc:creator>
  <cp:lastModifiedBy>Victor Ferreras</cp:lastModifiedBy>
  <dcterms:created xsi:type="dcterms:W3CDTF">2025-09-29T15:39:45Z</dcterms:created>
  <dcterms:modified xsi:type="dcterms:W3CDTF">2025-09-29T15:40:15Z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