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-ESTADOS FINANCIEROS/EF 2026/4-EF Abril/EF Portal de transparencia/"/>
    </mc:Choice>
  </mc:AlternateContent>
  <bookViews>
    <workbookView xWindow="0" yWindow="0" windowWidth="28800" windowHeight="11580"/>
  </bookViews>
  <sheets>
    <sheet name="Estado de Situación Financiera" sheetId="1" r:id="rId1"/>
  </sheets>
  <externalReferences>
    <externalReference r:id="rId2"/>
  </externalReferences>
  <definedNames>
    <definedName name="_xlnm.Print_Area" localSheetId="0">'Estado de Situación Financiera'!$A$1:$C$69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B56" i="1"/>
  <c r="E56" i="1" s="1"/>
  <c r="C55" i="1"/>
  <c r="C57" i="1" s="1"/>
  <c r="B55" i="1"/>
  <c r="B57" i="1" s="1"/>
  <c r="E54" i="1"/>
  <c r="C54" i="1"/>
  <c r="B54" i="1"/>
  <c r="E53" i="1"/>
  <c r="E52" i="1"/>
  <c r="E50" i="1"/>
  <c r="C49" i="1"/>
  <c r="C51" i="1" s="1"/>
  <c r="B49" i="1"/>
  <c r="B51" i="1" s="1"/>
  <c r="E51" i="1" s="1"/>
  <c r="E48" i="1"/>
  <c r="C48" i="1"/>
  <c r="B48" i="1"/>
  <c r="E47" i="1"/>
  <c r="E46" i="1"/>
  <c r="E45" i="1"/>
  <c r="E44" i="1"/>
  <c r="E43" i="1"/>
  <c r="E42" i="1"/>
  <c r="E41" i="1"/>
  <c r="C40" i="1"/>
  <c r="B40" i="1"/>
  <c r="E40" i="1" s="1"/>
  <c r="C38" i="1"/>
  <c r="B38" i="1"/>
  <c r="E38" i="1" s="1"/>
  <c r="B37" i="1"/>
  <c r="E37" i="1" s="1"/>
  <c r="C36" i="1"/>
  <c r="B36" i="1"/>
  <c r="E36" i="1" s="1"/>
  <c r="E35" i="1"/>
  <c r="E34" i="1"/>
  <c r="E33" i="1"/>
  <c r="E32" i="1"/>
  <c r="E31" i="1"/>
  <c r="E29" i="1"/>
  <c r="C27" i="1"/>
  <c r="C28" i="1" s="1"/>
  <c r="B27" i="1"/>
  <c r="B28" i="1" s="1"/>
  <c r="E26" i="1"/>
  <c r="C26" i="1"/>
  <c r="B26" i="1"/>
  <c r="E25" i="1"/>
  <c r="E24" i="1"/>
  <c r="E23" i="1"/>
  <c r="E22" i="1"/>
  <c r="E21" i="1"/>
  <c r="E20" i="1"/>
  <c r="E18" i="1"/>
  <c r="C18" i="1"/>
  <c r="B18" i="1"/>
  <c r="C17" i="1"/>
  <c r="B17" i="1"/>
  <c r="E17" i="1" s="1"/>
  <c r="C16" i="1"/>
  <c r="B16" i="1"/>
  <c r="E16" i="1" s="1"/>
  <c r="C15" i="1"/>
  <c r="C19" i="1" s="1"/>
  <c r="B15" i="1"/>
  <c r="E15" i="1" s="1"/>
  <c r="C30" i="1" l="1"/>
  <c r="C59" i="1"/>
  <c r="B59" i="1"/>
  <c r="E57" i="1"/>
  <c r="E28" i="1"/>
  <c r="B19" i="1"/>
  <c r="E27" i="1"/>
  <c r="E49" i="1"/>
  <c r="E55" i="1"/>
  <c r="B30" i="1" l="1"/>
  <c r="E30" i="1" s="1"/>
  <c r="E19" i="1"/>
</calcChain>
</file>

<file path=xl/sharedStrings.xml><?xml version="1.0" encoding="utf-8"?>
<sst xmlns="http://schemas.openxmlformats.org/spreadsheetml/2006/main" count="42" uniqueCount="42">
  <si>
    <t>Consejo Nacional de Seguridad Social</t>
  </si>
  <si>
    <t>Estado de Situacion Financiera</t>
  </si>
  <si>
    <t>(Valores en RD$)</t>
  </si>
  <si>
    <t>Activos</t>
  </si>
  <si>
    <t xml:space="preserve">Activos Corrientes </t>
  </si>
  <si>
    <t>Efectivo y equivalente de efectivo (Notas 7)</t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</si>
  <si>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</si>
  <si>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</si>
  <si>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</si>
  <si>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</si>
  <si>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</si>
  <si>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</si>
  <si>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</si>
  <si>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</si>
  <si>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</si>
  <si>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</si>
  <si>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</si>
  <si>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</si>
  <si>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</si>
  <si>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</si>
  <si>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</si>
  <si>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</si>
  <si>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</si>
  <si>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</t>
  </si>
  <si>
    <t>Otros pasivos corrientes (Nota 14)</t>
  </si>
  <si>
    <t>Otros pasivos corrientes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</si>
  <si>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</si>
  <si>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</si>
  <si>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</si>
  <si>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</si>
  <si>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</si>
  <si>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</si>
  <si>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</si>
  <si>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15)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</si>
  <si>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</si>
  <si>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</si>
  <si>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16 y 24)</t>
  </si>
  <si>
    <t xml:space="preserve"> Capital</t>
  </si>
  <si>
    <t xml:space="preserve"> Resultados del Periodo (ahorro / desahorro)</t>
  </si>
  <si>
    <t xml:space="preserve"> Resultado acumulado</t>
  </si>
  <si>
    <t>Total activos netos/patrimonio</t>
  </si>
  <si>
    <t>Al 30 de abril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</si>
</sst>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top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43" fontId="9" fillId="0" borderId="0" xfId="1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left" vertical="center" wrapText="1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0" fontId="11" fillId="2" borderId="0" xfId="0" applyFont="1" applyFill="1" applyAlignment="1">
      <alignment horizontal="left" vertical="center"/>
    </xf>
    <xf numFmtId="43" fontId="5" fillId="0" borderId="0" xfId="1" applyFont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&#237;ctor.Ferreras\OneDrive%20-%20cnss.gob.do\Direccion%20Financiera\02-ESTADOS%20FINANCIEROS\EF%202026\4-EF%20Abril\4.%20EF%20Abril%20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Rendimiento Financiero"/>
      <sheetName val=" Estado de Flujo de Efectivo"/>
      <sheetName val="Estado de Cambio de Activo Neto"/>
      <sheetName val="Comparacion Importes Pres. y Re"/>
      <sheetName val="Notas Diciembre 2023"/>
      <sheetName val="Notas abril 26"/>
      <sheetName val="Notas limpias abril 26"/>
      <sheetName val="Balance General-A"/>
      <sheetName val="Estado de Resultado-A"/>
      <sheetName val="BC ENE 2026"/>
      <sheetName val="BC ENE 2025"/>
      <sheetName val="Flujo de Efectivo-A"/>
      <sheetName val="Flujo de Efectivo-F"/>
      <sheetName val="SOPORTE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C12">
            <v>85003889.120000005</v>
          </cell>
          <cell r="D12">
            <v>70090048.519999996</v>
          </cell>
        </row>
        <row r="22">
          <cell r="C22">
            <v>6060962.4299999997</v>
          </cell>
          <cell r="D22">
            <v>3203210.32</v>
          </cell>
        </row>
        <row r="34">
          <cell r="C34">
            <v>9225420.4700000007</v>
          </cell>
          <cell r="D34">
            <v>8742901.3899999987</v>
          </cell>
        </row>
        <row r="46">
          <cell r="C46">
            <v>4447895.26</v>
          </cell>
          <cell r="D46">
            <v>8816228.8499999996</v>
          </cell>
        </row>
        <row r="135">
          <cell r="C135">
            <v>176643217.65000013</v>
          </cell>
          <cell r="D135">
            <v>185274600.53000006</v>
          </cell>
        </row>
        <row r="144">
          <cell r="C144">
            <v>2229514.15</v>
          </cell>
          <cell r="D144">
            <v>1556741.59</v>
          </cell>
        </row>
        <row r="153">
          <cell r="C153">
            <v>7923969.29</v>
          </cell>
          <cell r="D153">
            <v>2940998.75</v>
          </cell>
        </row>
        <row r="155">
          <cell r="C155">
            <v>34220.879999999997</v>
          </cell>
        </row>
        <row r="172">
          <cell r="C172">
            <v>15728631.779999999</v>
          </cell>
          <cell r="D172">
            <v>8632026.1400000006</v>
          </cell>
        </row>
        <row r="180">
          <cell r="C180">
            <v>0</v>
          </cell>
          <cell r="D180">
            <v>503500</v>
          </cell>
        </row>
        <row r="190">
          <cell r="C190">
            <v>132851957.43000001</v>
          </cell>
          <cell r="D190">
            <v>132851957.43000001</v>
          </cell>
        </row>
        <row r="193">
          <cell r="C193">
            <v>115171687.34</v>
          </cell>
          <cell r="D193">
            <v>145358809.89999998</v>
          </cell>
        </row>
        <row r="362">
          <cell r="C362">
            <v>11900432.360000024</v>
          </cell>
          <cell r="D362">
            <v>-12603561.019999996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6">
          <cell r="B166">
            <v>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S74"/>
  <sheetViews>
    <sheetView tabSelected="1" zoomScale="85" zoomScaleNormal="85" zoomScaleSheetLayoutView="80" workbookViewId="0">
      <selection activeCell="A4" sqref="A4:C4"/>
    </sheetView>
  </sheetViews>
  <sheetFormatPr defaultColWidth="12" defaultRowHeight="15" x14ac:dyDescent="0.2"/>
  <cols>
    <col min="1" max="1" width="66.6640625" style="26" customWidth="1"/>
    <col min="2" max="2" width="35.1640625" style="11" bestFit="1" customWidth="1"/>
    <col min="3" max="3" width="41" style="11" customWidth="1"/>
    <col min="4" max="4" width="23.33203125" style="8" hidden="1" customWidth="1"/>
    <col min="5" max="5" width="18.83203125" style="8" hidden="1" customWidth="1"/>
    <col min="6" max="6" width="14.1640625" style="8" hidden="1" customWidth="1"/>
    <col min="7" max="8" width="0" style="8" hidden="1" customWidth="1"/>
    <col min="9" max="9" width="23.33203125" style="8" bestFit="1" customWidth="1"/>
    <col min="10" max="10" width="23.33203125" style="11" bestFit="1" customWidth="1"/>
    <col min="11" max="11" width="23.33203125" style="8" bestFit="1" customWidth="1"/>
    <col min="12" max="12" width="12" style="8"/>
    <col min="13" max="13" width="15.83203125" style="8" bestFit="1" customWidth="1"/>
    <col min="14" max="16384" width="12" style="8"/>
  </cols>
  <sheetData>
    <row r="1" spans="1:253" s="2" customFormat="1" ht="15.75" x14ac:dyDescent="0.2">
      <c r="A1" s="1" t="s">
        <v>0</v>
      </c>
      <c r="B1" s="1"/>
      <c r="C1" s="1"/>
      <c r="J1" s="3"/>
    </row>
    <row r="2" spans="1:253" s="2" customFormat="1" ht="15.7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s="2" customFormat="1" ht="15.75" x14ac:dyDescent="0.2">
      <c r="A3" s="1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s="2" customFormat="1" ht="15.75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5.75" x14ac:dyDescent="0.2">
      <c r="A5" s="4"/>
      <c r="B5" s="5"/>
      <c r="C5" s="5"/>
      <c r="D5" s="6"/>
      <c r="E5" s="6"/>
      <c r="F5" s="6"/>
      <c r="G5" s="6"/>
      <c r="H5" s="6"/>
      <c r="I5" s="6"/>
      <c r="J5" s="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</row>
    <row r="6" spans="1:253" ht="15.75" x14ac:dyDescent="0.2">
      <c r="A6" s="4"/>
      <c r="B6" s="5"/>
      <c r="C6" s="5"/>
      <c r="D6" s="6"/>
      <c r="E6" s="6"/>
      <c r="F6" s="6"/>
      <c r="G6" s="6"/>
      <c r="H6" s="6"/>
      <c r="I6" s="6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spans="1:253" ht="15.75" x14ac:dyDescent="0.2">
      <c r="A7" s="4"/>
      <c r="B7" s="5"/>
      <c r="C7" s="5"/>
      <c r="D7" s="6"/>
      <c r="E7" s="6"/>
      <c r="F7" s="6"/>
      <c r="G7" s="6"/>
      <c r="H7" s="6"/>
      <c r="I7" s="6"/>
      <c r="J7" s="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spans="1:253" ht="15.75" x14ac:dyDescent="0.2">
      <c r="A8" s="4"/>
      <c r="B8" s="5"/>
      <c r="C8" s="5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spans="1:253" ht="15.75" x14ac:dyDescent="0.2">
      <c r="A9" s="4"/>
      <c r="B9" s="5"/>
      <c r="C9" s="5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</row>
    <row r="10" spans="1:253" ht="15.75" x14ac:dyDescent="0.2">
      <c r="A10" s="9"/>
      <c r="B10" s="10">
        <v>2026</v>
      </c>
      <c r="C10" s="10">
        <v>2025</v>
      </c>
    </row>
    <row r="11" spans="1:253" ht="15.75" x14ac:dyDescent="0.2">
      <c r="A11" s="9"/>
      <c r="B11" s="12"/>
      <c r="C11" s="12"/>
    </row>
    <row r="12" spans="1:253" ht="15.75" x14ac:dyDescent="0.2">
      <c r="A12" s="13" t="s">
        <v>3</v>
      </c>
      <c r="B12" s="14"/>
      <c r="C12" s="14"/>
    </row>
    <row r="13" spans="1:253" ht="15.75" x14ac:dyDescent="0.2">
      <c r="A13" s="15" t="s">
        <v>4</v>
      </c>
    </row>
    <row r="15" spans="1:253" x14ac:dyDescent="0.2">
      <c r="A15" s="16" t="s">
        <v>5</v>
      </c>
      <c r="B15" s="14">
        <f>+'[1]Notas abril 26'!C12</f>
        <v>85003889.120000005</v>
      </c>
      <c r="C15" s="14">
        <f>+'[1]Notas abril 26'!D12</f>
        <v>70090048.519999996</v>
      </c>
      <c r="E15" s="17">
        <f>+B15-C15</f>
        <v>14913840.600000009</v>
      </c>
    </row>
    <row r="16" spans="1:253" x14ac:dyDescent="0.2">
      <c r="A16" s="18" t="s">
        <v>6</v>
      </c>
      <c r="B16" s="14">
        <f>+'[1]Notas abril 26'!C22</f>
        <v>6060962.4299999997</v>
      </c>
      <c r="C16" s="14">
        <f>+'[1]Notas abril 26'!D22</f>
        <v>3203210.32</v>
      </c>
      <c r="E16" s="17">
        <f t="shared" ref="E16:E57" si="0">+B16-C16</f>
        <v>2857752.11</v>
      </c>
      <c r="I16" s="19"/>
    </row>
    <row r="17" spans="1:12" x14ac:dyDescent="0.2">
      <c r="A17" s="18" t="s">
        <v>7</v>
      </c>
      <c r="B17" s="14">
        <f>+'[1]Notas abril 26'!C34</f>
        <v>9225420.4700000007</v>
      </c>
      <c r="C17" s="14">
        <f>+'[1]Notas abril 26'!D34</f>
        <v>8742901.3899999987</v>
      </c>
      <c r="E17" s="17">
        <f t="shared" si="0"/>
        <v>482519.08000000194</v>
      </c>
    </row>
    <row r="18" spans="1:12" x14ac:dyDescent="0.2">
      <c r="A18" s="18" t="s">
        <v>8</v>
      </c>
      <c r="B18" s="20">
        <f>+'[1]Notas abril 26'!C46</f>
        <v>4447895.26</v>
      </c>
      <c r="C18" s="20">
        <f>+'[1]Notas abril 26'!D46</f>
        <v>8816228.8499999996</v>
      </c>
      <c r="E18" s="17">
        <f t="shared" si="0"/>
        <v>-4368333.59</v>
      </c>
    </row>
    <row r="19" spans="1:12" ht="15.75" x14ac:dyDescent="0.2">
      <c r="A19" s="15" t="s">
        <v>9</v>
      </c>
      <c r="B19" s="21">
        <f>SUM(B15:B18)</f>
        <v>104738167.28000002</v>
      </c>
      <c r="C19" s="21">
        <f>SUM(C15:C18)</f>
        <v>90852389.079999983</v>
      </c>
      <c r="E19" s="17">
        <f t="shared" si="0"/>
        <v>13885778.200000033</v>
      </c>
    </row>
    <row r="20" spans="1:12" ht="15.75" x14ac:dyDescent="0.2">
      <c r="A20" s="9"/>
      <c r="B20" s="22"/>
      <c r="C20" s="22"/>
      <c r="E20" s="17">
        <f t="shared" si="0"/>
        <v>0</v>
      </c>
    </row>
    <row r="21" spans="1:12" ht="15.75" x14ac:dyDescent="0.2">
      <c r="A21" s="9" t="s">
        <v>10</v>
      </c>
      <c r="B21" s="22"/>
      <c r="C21" s="22"/>
      <c r="E21" s="17">
        <f t="shared" si="0"/>
        <v>0</v>
      </c>
    </row>
    <row r="22" spans="1:12" hidden="1" x14ac:dyDescent="0.2">
      <c r="A22" s="18" t="s">
        <v>11</v>
      </c>
      <c r="B22" s="14">
        <v>0</v>
      </c>
      <c r="C22" s="14">
        <v>0</v>
      </c>
      <c r="E22" s="17">
        <f t="shared" si="0"/>
        <v>0</v>
      </c>
    </row>
    <row r="23" spans="1:12" hidden="1" x14ac:dyDescent="0.2">
      <c r="A23" s="18" t="s">
        <v>12</v>
      </c>
      <c r="B23" s="14">
        <v>0</v>
      </c>
      <c r="C23" s="14">
        <v>0</v>
      </c>
      <c r="E23" s="17">
        <f t="shared" si="0"/>
        <v>0</v>
      </c>
    </row>
    <row r="24" spans="1:12" hidden="1" x14ac:dyDescent="0.2">
      <c r="A24" s="23" t="s">
        <v>13</v>
      </c>
      <c r="B24" s="14">
        <v>0</v>
      </c>
      <c r="C24" s="14">
        <v>0</v>
      </c>
      <c r="E24" s="17">
        <f t="shared" si="0"/>
        <v>0</v>
      </c>
    </row>
    <row r="25" spans="1:12" hidden="1" x14ac:dyDescent="0.2">
      <c r="A25" s="23" t="s">
        <v>14</v>
      </c>
      <c r="B25" s="14">
        <v>0</v>
      </c>
      <c r="C25" s="14">
        <v>0</v>
      </c>
      <c r="E25" s="17">
        <f t="shared" si="0"/>
        <v>0</v>
      </c>
    </row>
    <row r="26" spans="1:12" x14ac:dyDescent="0.2">
      <c r="A26" s="18" t="s">
        <v>15</v>
      </c>
      <c r="B26" s="14">
        <f>+'[1]Notas abril 26'!C135</f>
        <v>176643217.65000013</v>
      </c>
      <c r="C26" s="14">
        <f>+'[1]Notas abril 26'!D135</f>
        <v>185274600.53000006</v>
      </c>
      <c r="E26" s="17">
        <f t="shared" si="0"/>
        <v>-8631382.8799999356</v>
      </c>
      <c r="L26" s="11"/>
    </row>
    <row r="27" spans="1:12" x14ac:dyDescent="0.2">
      <c r="A27" s="18" t="s">
        <v>16</v>
      </c>
      <c r="B27" s="20">
        <f>+'[1]Notas abril 26'!C144</f>
        <v>2229514.15</v>
      </c>
      <c r="C27" s="20">
        <f>+'[1]Notas abril 26'!D144</f>
        <v>1556741.59</v>
      </c>
      <c r="E27" s="17">
        <f t="shared" si="0"/>
        <v>672772.55999999982</v>
      </c>
      <c r="L27" s="11"/>
    </row>
    <row r="28" spans="1:12" ht="15.75" x14ac:dyDescent="0.2">
      <c r="A28" s="9" t="s">
        <v>17</v>
      </c>
      <c r="B28" s="21">
        <f>SUM(B22:B27)</f>
        <v>178872731.80000013</v>
      </c>
      <c r="C28" s="21">
        <f>SUM(C22:C27)</f>
        <v>186831342.12000006</v>
      </c>
      <c r="E28" s="17">
        <f t="shared" si="0"/>
        <v>-7958610.3199999332</v>
      </c>
      <c r="L28" s="11"/>
    </row>
    <row r="29" spans="1:12" ht="15.75" x14ac:dyDescent="0.2">
      <c r="A29" s="9"/>
      <c r="B29" s="24"/>
      <c r="C29" s="24"/>
      <c r="E29" s="17">
        <f t="shared" si="0"/>
        <v>0</v>
      </c>
      <c r="L29" s="11"/>
    </row>
    <row r="30" spans="1:12" ht="16.5" thickBot="1" x14ac:dyDescent="0.25">
      <c r="A30" s="9" t="s">
        <v>18</v>
      </c>
      <c r="B30" s="25">
        <f>+B19+B28</f>
        <v>283610899.08000016</v>
      </c>
      <c r="C30" s="25">
        <f>+C19+C28</f>
        <v>277683731.20000005</v>
      </c>
      <c r="E30" s="17">
        <f t="shared" si="0"/>
        <v>5927167.8800001144</v>
      </c>
      <c r="K30" s="17"/>
      <c r="L30" s="11"/>
    </row>
    <row r="31" spans="1:12" ht="16.5" thickTop="1" x14ac:dyDescent="0.2">
      <c r="A31" s="9"/>
      <c r="B31" s="22"/>
      <c r="C31" s="22"/>
      <c r="E31" s="17">
        <f t="shared" si="0"/>
        <v>0</v>
      </c>
    </row>
    <row r="32" spans="1:12" ht="15.75" x14ac:dyDescent="0.2">
      <c r="A32" s="9" t="s">
        <v>19</v>
      </c>
      <c r="B32" s="22"/>
      <c r="C32" s="22"/>
      <c r="E32" s="17">
        <f t="shared" si="0"/>
        <v>0</v>
      </c>
    </row>
    <row r="33" spans="1:9" ht="15.75" x14ac:dyDescent="0.2">
      <c r="A33" s="13" t="s">
        <v>20</v>
      </c>
      <c r="B33" s="22"/>
      <c r="C33" s="22"/>
      <c r="E33" s="17">
        <f t="shared" si="0"/>
        <v>0</v>
      </c>
    </row>
    <row r="34" spans="1:9" x14ac:dyDescent="0.2">
      <c r="B34" s="27"/>
      <c r="C34" s="27"/>
      <c r="E34" s="17">
        <f t="shared" si="0"/>
        <v>0</v>
      </c>
    </row>
    <row r="35" spans="1:9" hidden="1" x14ac:dyDescent="0.2">
      <c r="A35" s="23" t="s">
        <v>21</v>
      </c>
      <c r="B35" s="28">
        <v>0</v>
      </c>
      <c r="C35" s="28">
        <v>0</v>
      </c>
      <c r="E35" s="17">
        <f t="shared" si="0"/>
        <v>0</v>
      </c>
    </row>
    <row r="36" spans="1:9" x14ac:dyDescent="0.2">
      <c r="A36" s="18" t="s">
        <v>22</v>
      </c>
      <c r="B36" s="28">
        <f>+'[1]Notas abril 26'!C153+'[1]Notas abril 26'!C155</f>
        <v>7958190.1699999999</v>
      </c>
      <c r="C36" s="28">
        <f>+'[1]Notas abril 26'!D153</f>
        <v>2940998.75</v>
      </c>
      <c r="E36" s="17">
        <f t="shared" si="0"/>
        <v>5017191.42</v>
      </c>
      <c r="I36" s="17"/>
    </row>
    <row r="37" spans="1:9" hidden="1" x14ac:dyDescent="0.2">
      <c r="A37" s="23" t="s">
        <v>23</v>
      </c>
      <c r="B37" s="28">
        <f>+[1]SOPORTE!B166</f>
        <v>0</v>
      </c>
      <c r="C37" s="28">
        <v>0</v>
      </c>
      <c r="E37" s="17">
        <f t="shared" si="0"/>
        <v>0</v>
      </c>
    </row>
    <row r="38" spans="1:9" x14ac:dyDescent="0.2">
      <c r="A38" s="18" t="s">
        <v>24</v>
      </c>
      <c r="B38" s="20">
        <f>+'[1]Notas abril 26'!C172</f>
        <v>15728631.779999999</v>
      </c>
      <c r="C38" s="20">
        <f>+'[1]Notas abril 26'!D172</f>
        <v>8632026.1400000006</v>
      </c>
      <c r="E38" s="17">
        <f t="shared" si="0"/>
        <v>7096605.6399999987</v>
      </c>
    </row>
    <row r="39" spans="1:9" hidden="1" x14ac:dyDescent="0.2">
      <c r="A39" s="18" t="s">
        <v>25</v>
      </c>
      <c r="B39" s="20"/>
      <c r="C39" s="20"/>
      <c r="E39" s="17"/>
    </row>
    <row r="40" spans="1:9" ht="15.75" x14ac:dyDescent="0.2">
      <c r="A40" s="9" t="s">
        <v>26</v>
      </c>
      <c r="B40" s="29">
        <f>SUM(B35:B38)</f>
        <v>23686821.949999999</v>
      </c>
      <c r="C40" s="29">
        <f>SUM(C35:C38)</f>
        <v>11573024.890000001</v>
      </c>
      <c r="E40" s="17">
        <f t="shared" si="0"/>
        <v>12113797.059999999</v>
      </c>
    </row>
    <row r="41" spans="1:9" ht="15.75" x14ac:dyDescent="0.2">
      <c r="A41" s="9"/>
      <c r="B41" s="30"/>
      <c r="C41" s="30"/>
      <c r="E41" s="17">
        <f t="shared" si="0"/>
        <v>0</v>
      </c>
    </row>
    <row r="42" spans="1:9" ht="15.75" x14ac:dyDescent="0.2">
      <c r="A42" s="9" t="s">
        <v>27</v>
      </c>
      <c r="B42" s="30"/>
      <c r="C42" s="30"/>
      <c r="E42" s="17">
        <f t="shared" si="0"/>
        <v>0</v>
      </c>
    </row>
    <row r="43" spans="1:9" hidden="1" x14ac:dyDescent="0.2">
      <c r="A43" s="18" t="s">
        <v>28</v>
      </c>
      <c r="B43" s="27">
        <v>0</v>
      </c>
      <c r="C43" s="27">
        <v>0</v>
      </c>
      <c r="E43" s="17">
        <f t="shared" si="0"/>
        <v>0</v>
      </c>
    </row>
    <row r="44" spans="1:9" hidden="1" x14ac:dyDescent="0.2">
      <c r="A44" s="23" t="s">
        <v>29</v>
      </c>
      <c r="B44" s="27">
        <v>0</v>
      </c>
      <c r="C44" s="27">
        <v>0</v>
      </c>
      <c r="E44" s="17">
        <f t="shared" si="0"/>
        <v>0</v>
      </c>
    </row>
    <row r="45" spans="1:9" hidden="1" x14ac:dyDescent="0.2">
      <c r="A45" s="23" t="s">
        <v>30</v>
      </c>
      <c r="B45" s="27">
        <v>0</v>
      </c>
      <c r="C45" s="27">
        <v>0</v>
      </c>
      <c r="E45" s="17">
        <f t="shared" si="0"/>
        <v>0</v>
      </c>
    </row>
    <row r="46" spans="1:9" hidden="1" x14ac:dyDescent="0.2">
      <c r="A46" s="23" t="s">
        <v>31</v>
      </c>
      <c r="B46" s="27">
        <v>0</v>
      </c>
      <c r="C46" s="27">
        <v>0</v>
      </c>
      <c r="E46" s="17">
        <f t="shared" si="0"/>
        <v>0</v>
      </c>
    </row>
    <row r="47" spans="1:9" hidden="1" x14ac:dyDescent="0.2">
      <c r="A47" s="23" t="s">
        <v>32</v>
      </c>
      <c r="B47" s="27">
        <v>0</v>
      </c>
      <c r="C47" s="27">
        <v>0</v>
      </c>
      <c r="E47" s="17">
        <f t="shared" si="0"/>
        <v>0</v>
      </c>
    </row>
    <row r="48" spans="1:9" x14ac:dyDescent="0.2">
      <c r="A48" s="18" t="s">
        <v>33</v>
      </c>
      <c r="B48" s="31">
        <f>+'[1]Notas abril 26'!C180</f>
        <v>0</v>
      </c>
      <c r="C48" s="31">
        <f>+'[1]Notas abril 26'!D180</f>
        <v>503500</v>
      </c>
      <c r="E48" s="17">
        <f t="shared" si="0"/>
        <v>-503500</v>
      </c>
    </row>
    <row r="49" spans="1:12" ht="15.75" x14ac:dyDescent="0.2">
      <c r="A49" s="9" t="s">
        <v>34</v>
      </c>
      <c r="B49" s="29">
        <f>SUM(B43:B48)</f>
        <v>0</v>
      </c>
      <c r="C49" s="29">
        <f>SUM(C43:C48)</f>
        <v>503500</v>
      </c>
      <c r="E49" s="17">
        <f t="shared" si="0"/>
        <v>-503500</v>
      </c>
    </row>
    <row r="50" spans="1:12" ht="15.75" x14ac:dyDescent="0.2">
      <c r="A50" s="9"/>
      <c r="B50" s="30"/>
      <c r="C50" s="30"/>
      <c r="E50" s="17">
        <f t="shared" si="0"/>
        <v>0</v>
      </c>
    </row>
    <row r="51" spans="1:12" ht="16.5" thickBot="1" x14ac:dyDescent="0.25">
      <c r="A51" s="9" t="s">
        <v>35</v>
      </c>
      <c r="B51" s="32">
        <f>B49+B40</f>
        <v>23686821.949999999</v>
      </c>
      <c r="C51" s="32">
        <f>C49+C40</f>
        <v>12076524.890000001</v>
      </c>
      <c r="E51" s="17">
        <f t="shared" si="0"/>
        <v>11610297.059999999</v>
      </c>
    </row>
    <row r="52" spans="1:12" ht="16.5" thickTop="1" x14ac:dyDescent="0.2">
      <c r="A52" s="9"/>
      <c r="B52" s="22"/>
      <c r="C52" s="22"/>
      <c r="E52" s="17">
        <f t="shared" si="0"/>
        <v>0</v>
      </c>
    </row>
    <row r="53" spans="1:12" ht="15.75" x14ac:dyDescent="0.2">
      <c r="A53" s="13" t="s">
        <v>36</v>
      </c>
      <c r="B53" s="27"/>
      <c r="C53" s="27"/>
      <c r="E53" s="17">
        <f t="shared" si="0"/>
        <v>0</v>
      </c>
    </row>
    <row r="54" spans="1:12" x14ac:dyDescent="0.2">
      <c r="A54" s="33" t="s">
        <v>37</v>
      </c>
      <c r="B54" s="14">
        <f>+'[1]Notas abril 26'!C190</f>
        <v>132851957.43000001</v>
      </c>
      <c r="C54" s="14">
        <f>+'[1]Notas abril 26'!D190</f>
        <v>132851957.43000001</v>
      </c>
      <c r="E54" s="17">
        <f t="shared" si="0"/>
        <v>0</v>
      </c>
      <c r="I54" s="34"/>
    </row>
    <row r="55" spans="1:12" x14ac:dyDescent="0.2">
      <c r="A55" s="33" t="s">
        <v>38</v>
      </c>
      <c r="B55" s="14">
        <f>+'[1]Notas abril 26'!C362</f>
        <v>11900432.360000024</v>
      </c>
      <c r="C55" s="14">
        <f>+'[1]Notas abril 26'!D362</f>
        <v>-12603561.019999996</v>
      </c>
      <c r="E55" s="17">
        <f t="shared" si="0"/>
        <v>24503993.380000018</v>
      </c>
      <c r="I55" s="34"/>
    </row>
    <row r="56" spans="1:12" x14ac:dyDescent="0.2">
      <c r="A56" s="33" t="s">
        <v>39</v>
      </c>
      <c r="B56" s="20">
        <f>+'[1]Notas abril 26'!C193</f>
        <v>115171687.34</v>
      </c>
      <c r="C56" s="20">
        <f>+'[1]Notas abril 26'!D193</f>
        <v>145358809.89999998</v>
      </c>
      <c r="E56" s="17">
        <f t="shared" si="0"/>
        <v>-30187122.559999973</v>
      </c>
      <c r="I56" s="34"/>
      <c r="K56" s="17"/>
    </row>
    <row r="57" spans="1:12" ht="16.5" thickBot="1" x14ac:dyDescent="0.25">
      <c r="A57" s="35" t="s">
        <v>40</v>
      </c>
      <c r="B57" s="32">
        <f>SUM(B54:B56)</f>
        <v>259924077.13000003</v>
      </c>
      <c r="C57" s="32">
        <f>SUM(C54:C56)</f>
        <v>265607206.31</v>
      </c>
      <c r="E57" s="17">
        <f t="shared" si="0"/>
        <v>-5683129.1799999774</v>
      </c>
      <c r="I57" s="34"/>
      <c r="K57" s="34"/>
      <c r="L57" s="17"/>
    </row>
    <row r="58" spans="1:12" ht="16.5" thickTop="1" x14ac:dyDescent="0.2">
      <c r="A58" s="9"/>
      <c r="B58" s="36"/>
      <c r="C58" s="36"/>
    </row>
    <row r="59" spans="1:12" ht="15.75" customHeight="1" thickBot="1" x14ac:dyDescent="0.25">
      <c r="A59" s="9"/>
      <c r="B59" s="32">
        <f>B57+B51</f>
        <v>283610899.08000004</v>
      </c>
      <c r="C59" s="32">
        <f>C57+C51</f>
        <v>277683731.19999999</v>
      </c>
      <c r="I59" s="34"/>
    </row>
    <row r="60" spans="1:12" ht="15.75" thickTop="1" x14ac:dyDescent="0.2">
      <c r="A60" s="18"/>
      <c r="B60" s="19"/>
      <c r="C60" s="37"/>
      <c r="I60" s="17"/>
    </row>
    <row r="61" spans="1:12" x14ac:dyDescent="0.2">
      <c r="A61" s="18"/>
      <c r="B61" s="17"/>
      <c r="C61" s="17"/>
    </row>
    <row r="62" spans="1:12" x14ac:dyDescent="0.2">
      <c r="A62" s="38"/>
      <c r="B62" s="17"/>
      <c r="C62" s="17"/>
    </row>
    <row r="63" spans="1:12" x14ac:dyDescent="0.2">
      <c r="A63" s="18"/>
      <c r="B63" s="17"/>
      <c r="C63" s="17"/>
    </row>
    <row r="64" spans="1:12" x14ac:dyDescent="0.2">
      <c r="A64" s="18"/>
      <c r="B64" s="17"/>
      <c r="C64" s="17"/>
    </row>
    <row r="65" spans="1:13" x14ac:dyDescent="0.2">
      <c r="A65" s="18"/>
      <c r="B65" s="34"/>
      <c r="C65" s="34"/>
    </row>
    <row r="66" spans="1:13" x14ac:dyDescent="0.2">
      <c r="A66" s="18"/>
      <c r="B66" s="19"/>
      <c r="C66" s="37"/>
    </row>
    <row r="67" spans="1:13" x14ac:dyDescent="0.2">
      <c r="A67" s="18"/>
      <c r="B67" s="8"/>
      <c r="C67" s="37"/>
    </row>
    <row r="68" spans="1:13" x14ac:dyDescent="0.2">
      <c r="A68" s="18"/>
      <c r="B68" s="8"/>
      <c r="C68" s="37"/>
    </row>
    <row r="69" spans="1:13" x14ac:dyDescent="0.2">
      <c r="A69" s="18"/>
      <c r="B69" s="8"/>
      <c r="C69" s="37"/>
      <c r="M69" s="34"/>
    </row>
    <row r="70" spans="1:13" x14ac:dyDescent="0.2">
      <c r="A70" s="18"/>
      <c r="B70" s="8"/>
      <c r="C70" s="37"/>
      <c r="M70" s="34"/>
    </row>
    <row r="71" spans="1:13" x14ac:dyDescent="0.2">
      <c r="I71" s="17"/>
    </row>
    <row r="73" spans="1:13" x14ac:dyDescent="0.2">
      <c r="B73" s="8"/>
    </row>
    <row r="74" spans="1:13" x14ac:dyDescent="0.2">
      <c r="B74" s="8"/>
    </row>
  </sheetData>
  <mergeCells count="193">
    <mergeCell ref="HZ4:IC4"/>
    <mergeCell ref="ID4:IG4"/>
    <mergeCell ref="IH4:IK4"/>
    <mergeCell ref="IL4:IO4"/>
    <mergeCell ref="IP4:IS4"/>
    <mergeCell ref="HB4:HE4"/>
    <mergeCell ref="HF4:HI4"/>
    <mergeCell ref="HJ4:HM4"/>
    <mergeCell ref="HN4:HQ4"/>
    <mergeCell ref="HR4:HU4"/>
    <mergeCell ref="HV4:HY4"/>
    <mergeCell ref="GD4:GG4"/>
    <mergeCell ref="GH4:GK4"/>
    <mergeCell ref="GL4:GO4"/>
    <mergeCell ref="GP4:GS4"/>
    <mergeCell ref="GT4:GW4"/>
    <mergeCell ref="GX4:HA4"/>
    <mergeCell ref="FF4:FI4"/>
    <mergeCell ref="FJ4:FM4"/>
    <mergeCell ref="FN4:FQ4"/>
    <mergeCell ref="FR4:FU4"/>
    <mergeCell ref="FV4:FY4"/>
    <mergeCell ref="FZ4:GC4"/>
    <mergeCell ref="EH4:EK4"/>
    <mergeCell ref="EL4:EO4"/>
    <mergeCell ref="EP4:ES4"/>
    <mergeCell ref="ET4:EW4"/>
    <mergeCell ref="EX4:FA4"/>
    <mergeCell ref="FB4:FE4"/>
    <mergeCell ref="DJ4:DM4"/>
    <mergeCell ref="DN4:DQ4"/>
    <mergeCell ref="DR4:DU4"/>
    <mergeCell ref="DV4:DY4"/>
    <mergeCell ref="DZ4:EC4"/>
    <mergeCell ref="ED4:EG4"/>
    <mergeCell ref="CL4:CO4"/>
    <mergeCell ref="CP4:CS4"/>
    <mergeCell ref="CT4:CW4"/>
    <mergeCell ref="CX4:DA4"/>
    <mergeCell ref="DB4:DE4"/>
    <mergeCell ref="DF4:DI4"/>
    <mergeCell ref="BN4:BQ4"/>
    <mergeCell ref="BR4:BU4"/>
    <mergeCell ref="BV4:BY4"/>
    <mergeCell ref="BZ4:CC4"/>
    <mergeCell ref="CD4:CG4"/>
    <mergeCell ref="CH4:CK4"/>
    <mergeCell ref="AP4:AS4"/>
    <mergeCell ref="AT4:AW4"/>
    <mergeCell ref="AX4:BA4"/>
    <mergeCell ref="BB4:BE4"/>
    <mergeCell ref="BF4:BI4"/>
    <mergeCell ref="BJ4:BM4"/>
    <mergeCell ref="R4:U4"/>
    <mergeCell ref="V4:Y4"/>
    <mergeCell ref="Z4:AC4"/>
    <mergeCell ref="AD4:AG4"/>
    <mergeCell ref="AH4:AK4"/>
    <mergeCell ref="AL4:AO4"/>
    <mergeCell ref="HZ3:IC3"/>
    <mergeCell ref="ID3:IG3"/>
    <mergeCell ref="IH3:IK3"/>
    <mergeCell ref="IL3:IO3"/>
    <mergeCell ref="IP3:IS3"/>
    <mergeCell ref="A4:C4"/>
    <mergeCell ref="D4:G4"/>
    <mergeCell ref="H4:I4"/>
    <mergeCell ref="J4:M4"/>
    <mergeCell ref="N4:Q4"/>
    <mergeCell ref="HB3:HE3"/>
    <mergeCell ref="HF3:HI3"/>
    <mergeCell ref="HJ3:HM3"/>
    <mergeCell ref="HN3:HQ3"/>
    <mergeCell ref="HR3:HU3"/>
    <mergeCell ref="HV3:HY3"/>
    <mergeCell ref="GD3:GG3"/>
    <mergeCell ref="GH3:GK3"/>
    <mergeCell ref="GL3:GO3"/>
    <mergeCell ref="GP3:GS3"/>
    <mergeCell ref="GT3:GW3"/>
    <mergeCell ref="GX3:HA3"/>
    <mergeCell ref="FF3:FI3"/>
    <mergeCell ref="FJ3:FM3"/>
    <mergeCell ref="FN3:FQ3"/>
    <mergeCell ref="FR3:FU3"/>
    <mergeCell ref="FV3:FY3"/>
    <mergeCell ref="FZ3:GC3"/>
    <mergeCell ref="EH3:EK3"/>
    <mergeCell ref="EL3:EO3"/>
    <mergeCell ref="EP3:ES3"/>
    <mergeCell ref="ET3:EW3"/>
    <mergeCell ref="EX3:FA3"/>
    <mergeCell ref="FB3:FE3"/>
    <mergeCell ref="DJ3:DM3"/>
    <mergeCell ref="DN3:DQ3"/>
    <mergeCell ref="DR3:DU3"/>
    <mergeCell ref="DV3:DY3"/>
    <mergeCell ref="DZ3:EC3"/>
    <mergeCell ref="ED3:EG3"/>
    <mergeCell ref="CL3:CO3"/>
    <mergeCell ref="CP3:CS3"/>
    <mergeCell ref="CT3:CW3"/>
    <mergeCell ref="CX3:DA3"/>
    <mergeCell ref="DB3:DE3"/>
    <mergeCell ref="DF3:DI3"/>
    <mergeCell ref="BN3:BQ3"/>
    <mergeCell ref="BR3:BU3"/>
    <mergeCell ref="BV3:BY3"/>
    <mergeCell ref="BZ3:CC3"/>
    <mergeCell ref="CD3:CG3"/>
    <mergeCell ref="CH3:CK3"/>
    <mergeCell ref="AP3:AS3"/>
    <mergeCell ref="AT3:AW3"/>
    <mergeCell ref="AX3:BA3"/>
    <mergeCell ref="BB3:BE3"/>
    <mergeCell ref="BF3:BI3"/>
    <mergeCell ref="BJ3:BM3"/>
    <mergeCell ref="R3:U3"/>
    <mergeCell ref="V3:Y3"/>
    <mergeCell ref="Z3:AC3"/>
    <mergeCell ref="AD3:AG3"/>
    <mergeCell ref="AH3:AK3"/>
    <mergeCell ref="AL3:AO3"/>
    <mergeCell ref="HZ2:IC2"/>
    <mergeCell ref="ID2:IG2"/>
    <mergeCell ref="IH2:IK2"/>
    <mergeCell ref="IL2:IO2"/>
    <mergeCell ref="IP2:IS2"/>
    <mergeCell ref="A3:C3"/>
    <mergeCell ref="D3:G3"/>
    <mergeCell ref="H3:I3"/>
    <mergeCell ref="J3:M3"/>
    <mergeCell ref="N3:Q3"/>
    <mergeCell ref="HB2:HE2"/>
    <mergeCell ref="HF2:HI2"/>
    <mergeCell ref="HJ2:HM2"/>
    <mergeCell ref="HN2:HQ2"/>
    <mergeCell ref="HR2:HU2"/>
    <mergeCell ref="HV2:HY2"/>
    <mergeCell ref="GD2:GG2"/>
    <mergeCell ref="GH2:GK2"/>
    <mergeCell ref="GL2:GO2"/>
    <mergeCell ref="GP2:GS2"/>
    <mergeCell ref="GT2:GW2"/>
    <mergeCell ref="GX2:HA2"/>
    <mergeCell ref="FF2:FI2"/>
    <mergeCell ref="FJ2:FM2"/>
    <mergeCell ref="FN2:FQ2"/>
    <mergeCell ref="FR2:FU2"/>
    <mergeCell ref="FV2:FY2"/>
    <mergeCell ref="FZ2:GC2"/>
    <mergeCell ref="EH2:EK2"/>
    <mergeCell ref="EL2:EO2"/>
    <mergeCell ref="EP2:ES2"/>
    <mergeCell ref="ET2:EW2"/>
    <mergeCell ref="EX2:FA2"/>
    <mergeCell ref="FB2:FE2"/>
    <mergeCell ref="DJ2:DM2"/>
    <mergeCell ref="DN2:DQ2"/>
    <mergeCell ref="DR2:DU2"/>
    <mergeCell ref="DV2:DY2"/>
    <mergeCell ref="DZ2:EC2"/>
    <mergeCell ref="ED2:EG2"/>
    <mergeCell ref="CL2:CO2"/>
    <mergeCell ref="CP2:CS2"/>
    <mergeCell ref="CT2:CW2"/>
    <mergeCell ref="CX2:DA2"/>
    <mergeCell ref="DB2:DE2"/>
    <mergeCell ref="DF2:DI2"/>
    <mergeCell ref="BN2:BQ2"/>
    <mergeCell ref="BR2:BU2"/>
    <mergeCell ref="BV2:BY2"/>
    <mergeCell ref="BZ2:CC2"/>
    <mergeCell ref="CD2:CG2"/>
    <mergeCell ref="CH2:CK2"/>
    <mergeCell ref="AP2:AS2"/>
    <mergeCell ref="AT2:AW2"/>
    <mergeCell ref="AX2:BA2"/>
    <mergeCell ref="BB2:BE2"/>
    <mergeCell ref="BF2:BI2"/>
    <mergeCell ref="BJ2:BM2"/>
    <mergeCell ref="R2:U2"/>
    <mergeCell ref="V2:Y2"/>
    <mergeCell ref="Z2:AC2"/>
    <mergeCell ref="AD2:AG2"/>
    <mergeCell ref="AH2:AK2"/>
    <mergeCell ref="AL2:AO2"/>
    <mergeCell ref="A1:C1"/>
    <mergeCell ref="A2:C2"/>
    <mergeCell ref="D2:G2"/>
    <mergeCell ref="H2:I2"/>
    <mergeCell ref="J2:M2"/>
    <mergeCell ref="N2:Q2"/>
  </mergeCells>
  <pageMargins left="0.23622047244094491" right="0.23622047244094491" top="0.74803149606299213" bottom="0.6692913385826772" header="0.31496062992125984" footer="0.15748031496062992"/>
  <pageSetup scale="80" orientation="portrait" r:id="rId1"/>
  <headerFooter>
    <oddHeader xml:space="preserve">&amp;L&amp;G&amp;C&amp;"Arial,Negrita"&amp;14Consejo Nacional de Seguridad Social
Estado de Situación Financiera
Al 30 de abril 2026 y 2025
(Valores en RD$)&amp;"Times New Roman,Normal"&amp;10
</oddHeader>
    <oddFooter xml:space="preserve">&amp;L&amp;"Arial,Negrita"&amp;12Idalia Evangelista Mejía.
Enc. Dpto. de Contabilidad&amp;C&amp;"Arial,Negrita"&amp;12Aura Celeste Fernández R.
     Gerente General&amp;R&amp;"Arial,Negrita"&amp;12Ariel Fernández.
 Director Financiero  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1A96E027-2F28-494B-B0F5-6BD96327060D}"/>
</file>

<file path=customXml/itemProps2.xml><?xml version="1.0" encoding="utf-8"?>
<ds:datastoreItem xmlns:ds="http://schemas.openxmlformats.org/officeDocument/2006/customXml" ds:itemID="{B451DBD6-EEEC-491D-A4F8-AC03A7E896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C82038-DB4E-4BEC-B6CB-6388693BFAC6}">
  <ds:schemaRefs>
    <ds:schemaRef ds:uri="http://schemas.microsoft.com/office/2006/metadata/properties"/>
    <ds:schemaRef ds:uri="http://purl.org/dc/dcmitype/"/>
    <ds:schemaRef ds:uri="da0356f3-83b3-42db-a4ea-d0e11b8bbdec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dedfef6-c5ba-4a3e-af87-6a55fe94472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dcterms:created xsi:type="dcterms:W3CDTF">2026-05-14T13:15:27Z</dcterms:created>
  <dcterms:modified xsi:type="dcterms:W3CDTF">2026-05-14T13:17:00Z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