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- ESTADOS FINANCIEROS/EF 2026/2- Febrero EF/Reportes saldos CXC CXP febrero-26/"/>
    </mc:Choice>
  </mc:AlternateContent>
  <xr:revisionPtr revIDLastSave="7" documentId="11_B2BAA137651CEA8AED4649906AF891558259F1E7" xr6:coauthVersionLast="47" xr6:coauthVersionMax="47" xr10:uidLastSave="{5CF1DB93-F127-4F26-8BFC-9857C3191293}"/>
  <bookViews>
    <workbookView xWindow="-120" yWindow="-120" windowWidth="29040" windowHeight="15720" xr2:uid="{00000000-000D-0000-FFFF-FFFF00000000}"/>
  </bookViews>
  <sheets>
    <sheet name="FEBRERO 2026" sheetId="1" r:id="rId1"/>
  </sheets>
  <definedNames>
    <definedName name="_xlnm._FilterDatabase" localSheetId="0" hidden="1">'FEBRERO 2026'!$A$9:$N$9</definedName>
    <definedName name="_xlnm.Print_Area" localSheetId="0">'FEBRERO 2026'!$B$1:$K$75</definedName>
    <definedName name="_xlnm.Print_Titles" localSheetId="0">'FEBRERO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1" l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G71" i="1" l="1"/>
  <c r="I71" i="1" l="1"/>
  <c r="H71" i="1" l="1"/>
  <c r="I10" i="1" l="1"/>
</calcChain>
</file>

<file path=xl/sharedStrings.xml><?xml version="1.0" encoding="utf-8"?>
<sst xmlns="http://schemas.openxmlformats.org/spreadsheetml/2006/main" count="322" uniqueCount="206">
  <si>
    <t>Consejo Nacional de Seguridad Social</t>
  </si>
  <si>
    <t>Valores en RD$</t>
  </si>
  <si>
    <t>FACTURA NCF</t>
  </si>
  <si>
    <t>FECHA</t>
  </si>
  <si>
    <t>SUPLIDOR</t>
  </si>
  <si>
    <t>CONCEPTO</t>
  </si>
  <si>
    <t>MONTO FACTURADO</t>
  </si>
  <si>
    <t>MONTO PAGADO</t>
  </si>
  <si>
    <t>MONTO PENDIENTE</t>
  </si>
  <si>
    <t>FECHA FIN DE FACTURA</t>
  </si>
  <si>
    <t>ESTADO</t>
  </si>
  <si>
    <t>PAGO</t>
  </si>
  <si>
    <t>402006238</t>
  </si>
  <si>
    <t>130432899</t>
  </si>
  <si>
    <t>CORAASAN</t>
  </si>
  <si>
    <t>MR NETWORKING,S.R.L</t>
  </si>
  <si>
    <t>EDESUR DOMINICANA,S.A</t>
  </si>
  <si>
    <t>101821248</t>
  </si>
  <si>
    <t>RNC/CED.</t>
  </si>
  <si>
    <t>101157216</t>
  </si>
  <si>
    <t>APARTA HOTEL PLAZA NACO,SRL</t>
  </si>
  <si>
    <t>131388264</t>
  </si>
  <si>
    <t>INVERSIONES SIURANA,SRL</t>
  </si>
  <si>
    <t>402002364</t>
  </si>
  <si>
    <t>AYUNTAMIENTO MUNICIPIO DE SANTIAGO</t>
  </si>
  <si>
    <t>401007452</t>
  </si>
  <si>
    <t>INAPA</t>
  </si>
  <si>
    <t>401007479</t>
  </si>
  <si>
    <t>AYUNTAMIENTO DEL DISTRITO NACIONAL</t>
  </si>
  <si>
    <t>101001577</t>
  </si>
  <si>
    <t>COMPAÑIA DOM.DE TELEFONOS,S.A</t>
  </si>
  <si>
    <t>Director Financiero</t>
  </si>
  <si>
    <t>Idalia Evangelista Mejía</t>
  </si>
  <si>
    <t>Encargada Dpto. de Contabilidad</t>
  </si>
  <si>
    <t>131399096</t>
  </si>
  <si>
    <t>SERLINE INVESTMENTS,SRL</t>
  </si>
  <si>
    <t>B1500000092</t>
  </si>
  <si>
    <t>03102267295</t>
  </si>
  <si>
    <t>RAYSA ALTAGRACIA FRANCO MIRANDA</t>
  </si>
  <si>
    <t>B1500000091</t>
  </si>
  <si>
    <t>E450000005037</t>
  </si>
  <si>
    <t>E450000101023</t>
  </si>
  <si>
    <t>E450000102735</t>
  </si>
  <si>
    <t>E450000101661</t>
  </si>
  <si>
    <t>E450000102758</t>
  </si>
  <si>
    <t>E450000102059</t>
  </si>
  <si>
    <t>E450000102087</t>
  </si>
  <si>
    <t>E450000101632</t>
  </si>
  <si>
    <t>E450000021756</t>
  </si>
  <si>
    <t>E450000021757</t>
  </si>
  <si>
    <t>E450000088249</t>
  </si>
  <si>
    <t>E450000088250</t>
  </si>
  <si>
    <t>E450000088251</t>
  </si>
  <si>
    <t>E450000088252</t>
  </si>
  <si>
    <t>E450000088248</t>
  </si>
  <si>
    <t>B1500008990</t>
  </si>
  <si>
    <t>B1500000506</t>
  </si>
  <si>
    <t>B1500043007</t>
  </si>
  <si>
    <t>E450000107899</t>
  </si>
  <si>
    <t>B1500070942</t>
  </si>
  <si>
    <t>B1500000095</t>
  </si>
  <si>
    <t>E450000006745</t>
  </si>
  <si>
    <t>E450000000576</t>
  </si>
  <si>
    <t>E450000000577</t>
  </si>
  <si>
    <t>E450000000965</t>
  </si>
  <si>
    <t>B1500000284</t>
  </si>
  <si>
    <t>B1500000031</t>
  </si>
  <si>
    <t>E450000000023</t>
  </si>
  <si>
    <t>E450000000022</t>
  </si>
  <si>
    <t>B1500000418</t>
  </si>
  <si>
    <t>B1500235479</t>
  </si>
  <si>
    <t>B15000003337</t>
  </si>
  <si>
    <t>B1500001537</t>
  </si>
  <si>
    <t>B1500001565</t>
  </si>
  <si>
    <t>B1500000412</t>
  </si>
  <si>
    <t>E450000000581</t>
  </si>
  <si>
    <t>B1500000358</t>
  </si>
  <si>
    <t>B1500000319</t>
  </si>
  <si>
    <t>E450000015334</t>
  </si>
  <si>
    <t>E450000015353</t>
  </si>
  <si>
    <t>E450000015363</t>
  </si>
  <si>
    <t>E450000015375</t>
  </si>
  <si>
    <t>E450000021991</t>
  </si>
  <si>
    <t>B1500000204</t>
  </si>
  <si>
    <t>B1500000397</t>
  </si>
  <si>
    <t>B1500000104</t>
  </si>
  <si>
    <t>B1500000103</t>
  </si>
  <si>
    <t>B1500000314</t>
  </si>
  <si>
    <t>B1500000228</t>
  </si>
  <si>
    <t>B1500000004</t>
  </si>
  <si>
    <t>B1500000471</t>
  </si>
  <si>
    <t>B1500000108</t>
  </si>
  <si>
    <t>E450000001085</t>
  </si>
  <si>
    <t>B1500001149</t>
  </si>
  <si>
    <t>B1500000034</t>
  </si>
  <si>
    <t>B1500000035</t>
  </si>
  <si>
    <t>E450000000280</t>
  </si>
  <si>
    <t>101663741</t>
  </si>
  <si>
    <t>401516454</t>
  </si>
  <si>
    <t>101821256</t>
  </si>
  <si>
    <t>401037272</t>
  </si>
  <si>
    <t>130582548</t>
  </si>
  <si>
    <t>101098376</t>
  </si>
  <si>
    <t>130395209</t>
  </si>
  <si>
    <t>131252451</t>
  </si>
  <si>
    <t>430059234</t>
  </si>
  <si>
    <t>101019921</t>
  </si>
  <si>
    <t>416000089</t>
  </si>
  <si>
    <t>132075366</t>
  </si>
  <si>
    <t>00101682698</t>
  </si>
  <si>
    <t>04700024807</t>
  </si>
  <si>
    <t>04701007827</t>
  </si>
  <si>
    <t>101503939</t>
  </si>
  <si>
    <t>04700000724</t>
  </si>
  <si>
    <t>03100663073</t>
  </si>
  <si>
    <t>03100325053</t>
  </si>
  <si>
    <t>00105716955</t>
  </si>
  <si>
    <t>05600605306</t>
  </si>
  <si>
    <t>00200492171</t>
  </si>
  <si>
    <t>06600005059</t>
  </si>
  <si>
    <t>00101920924</t>
  </si>
  <si>
    <t>01200077103</t>
  </si>
  <si>
    <t>101162058</t>
  </si>
  <si>
    <t>00105227714</t>
  </si>
  <si>
    <t>01000115442</t>
  </si>
  <si>
    <t>00101855021</t>
  </si>
  <si>
    <t>EMPRESAS LAUREL, SRL</t>
  </si>
  <si>
    <t>ALQUILER LOCAL CMN-0,ENE/2026</t>
  </si>
  <si>
    <t>SEGURO NACIONAL DE SALUD</t>
  </si>
  <si>
    <t>SFS COMPLEMT. FEB/2026</t>
  </si>
  <si>
    <t>EDENORTE DOMINICANA, S.A</t>
  </si>
  <si>
    <t>CMR-II,01/12/2025 AL 01/1/2026</t>
  </si>
  <si>
    <t>FLOTA EMPLEADOS,ENE/2026</t>
  </si>
  <si>
    <t>CENTRAL CGCNSS, ENE/2026</t>
  </si>
  <si>
    <t>TEL. E INTERNET CGCNSS,ENE/26</t>
  </si>
  <si>
    <t>MODENS INTERN.CGCNSS,ENE/26</t>
  </si>
  <si>
    <t>INTERNET GG, ENE/2026</t>
  </si>
  <si>
    <t>SUMARIA CNSS,ENERO 2026</t>
  </si>
  <si>
    <t>CAASD</t>
  </si>
  <si>
    <t>AGUA Y ALCAT.TORRE SS,ENE/26</t>
  </si>
  <si>
    <t>AGUA DE POZO TORRE SS,ENE/26</t>
  </si>
  <si>
    <t>OFICINAS PISO II,18/12 - 17/01</t>
  </si>
  <si>
    <t>OFICINA CNSS,03/12- 03/01/2026</t>
  </si>
  <si>
    <t>CMN-O,03/12 - 03/01/2026</t>
  </si>
  <si>
    <t>CMR-I, 07/12 - 07/01/2026</t>
  </si>
  <si>
    <t>AREA COMUNES,03/12 - 03/01</t>
  </si>
  <si>
    <t>RECOG.BASURA CMR-II,FEB/2026</t>
  </si>
  <si>
    <t>SERVICIO INTERNET,FEB/2026</t>
  </si>
  <si>
    <t>AGUA Y ALCANT.CMR-II,ENE/2026</t>
  </si>
  <si>
    <t>CMR-01/01 AL 01/02/2026</t>
  </si>
  <si>
    <t>RECOG.BASURA TORRE SS,FEB/26</t>
  </si>
  <si>
    <t>ALQ. LOCAL PISO 11,FEB/2026</t>
  </si>
  <si>
    <t>EMPRESAS LAUREL SRL</t>
  </si>
  <si>
    <t>ALQUILER LOCAL CMN-0,FEB/2026</t>
  </si>
  <si>
    <t>AGUA Y ALCANT.CMR-I,ENE/26</t>
  </si>
  <si>
    <t>OROX INVERSIONES,SRL</t>
  </si>
  <si>
    <t>SERVICIO DE CATERING,16/01/26</t>
  </si>
  <si>
    <t>EDITORA HOY, S.A.S</t>
  </si>
  <si>
    <t>ESPACIO PAGADO</t>
  </si>
  <si>
    <t>TRASERMUL  C POR A</t>
  </si>
  <si>
    <t>SERV. PUBLICIDAD,DIC/2025</t>
  </si>
  <si>
    <t>ALQ. LOCAL ALMACEN,FEB/2026</t>
  </si>
  <si>
    <t>URBANVOLT SOLUTION SRL</t>
  </si>
  <si>
    <t>TRANSP. Y ASESO A CAJA</t>
  </si>
  <si>
    <t>SERV. ALMACENAJE DOC ENE/26</t>
  </si>
  <si>
    <t>IDESIP</t>
  </si>
  <si>
    <t>EVAL. NEUROSPICOLOGICAS</t>
  </si>
  <si>
    <t>CENTRO CUESTA NACIONAL,SAS</t>
  </si>
  <si>
    <t>COMPRA LIMON Y JENGIBRE</t>
  </si>
  <si>
    <t>ALQ. LOCAL CMR-II,SEPT-OCT/2025</t>
  </si>
  <si>
    <t>AYUNTAMIENTO MUNICIPAL DE AZUA</t>
  </si>
  <si>
    <t>RECOGIDA BASURA CMR-I,ENE/26</t>
  </si>
  <si>
    <t>RECOG.BASURA CMR-I,FEB/26</t>
  </si>
  <si>
    <t>EXPERT CLEANER SQE,SRL</t>
  </si>
  <si>
    <t>SERVICIO FUMIGACION</t>
  </si>
  <si>
    <t>DULCE MARGARITA SOTO FERNANDEZ</t>
  </si>
  <si>
    <t>EVAL. DICTAMEN Y MOVILIDAD,DIC</t>
  </si>
  <si>
    <t>SERVICIO DE CATERING</t>
  </si>
  <si>
    <t>RAFAELINA M. CONCEPCION LANTIGUA</t>
  </si>
  <si>
    <t>FRANKLIN FRANCISCO MILIAN CAPELLAN</t>
  </si>
  <si>
    <t>AGUA PLANETA AZUL,S.A</t>
  </si>
  <si>
    <t>COMPRA AGUA, 22/12/2025</t>
  </si>
  <si>
    <t>COMPRA AGUA,12/01/2026</t>
  </si>
  <si>
    <t>COMPRA AGUA, 19/01/2026</t>
  </si>
  <si>
    <t>COMPR AGAUA,27/01/2026</t>
  </si>
  <si>
    <t>AGUA P/ CONSUMO HUMANO</t>
  </si>
  <si>
    <t>MARCEL ALEXIS JOSE BACO ERO</t>
  </si>
  <si>
    <t>CARMEN ROSA PERALTA</t>
  </si>
  <si>
    <t>ALEJANDRA DEL CARMEN ANIDO HERRERA</t>
  </si>
  <si>
    <t>YOCASTA FERNANDEZ JAVIER</t>
  </si>
  <si>
    <t>JOSE J. FERNANDEZ DELGADO</t>
  </si>
  <si>
    <t>VIOLETA LUNA</t>
  </si>
  <si>
    <t>VANESSA VENTURA CAMPOS</t>
  </si>
  <si>
    <t>YRIS ESTELA ALMANZAR BETANCES</t>
  </si>
  <si>
    <t>RITA ELENA OGANDO SANTOS</t>
  </si>
  <si>
    <t>LOGOMARCA, S.A</t>
  </si>
  <si>
    <t>COMPRA YOYO PORTA CARNET</t>
  </si>
  <si>
    <t>CARMEN ENICIA CHEVALIER CARABALLO</t>
  </si>
  <si>
    <t>LEGALIZACION DOCUMENTOS</t>
  </si>
  <si>
    <t>YNERSA ALTAGRACIA ESCAÑO JIMENEZ</t>
  </si>
  <si>
    <t>ALQ. LOCAL CMR-I,ENE/2026</t>
  </si>
  <si>
    <t>ALQ. LOCAL CMR-I,FEB/2026</t>
  </si>
  <si>
    <t>FABIO REYES GARCIA</t>
  </si>
  <si>
    <t>CONSUMO ALM. EMPL. ENE/2026</t>
  </si>
  <si>
    <t>Informe mensual de Pagos a suplidores al 28 de Febrero 2026</t>
  </si>
  <si>
    <t>Juan Carlos Tejada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</si>
</sst>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[Red]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2"/>
    <xf numFmtId="0" fontId="3" fillId="0" borderId="0" xfId="2" applyFont="1"/>
    <xf numFmtId="0" fontId="1" fillId="0" borderId="0" xfId="2" applyAlignment="1">
      <alignment vertical="center"/>
    </xf>
    <xf numFmtId="0" fontId="1" fillId="0" borderId="0" xfId="2" applyAlignment="1">
      <alignment horizontal="center"/>
    </xf>
    <xf numFmtId="0" fontId="1" fillId="0" borderId="0" xfId="2" applyAlignment="1">
      <alignment horizontal="left"/>
    </xf>
    <xf numFmtId="39" fontId="1" fillId="0" borderId="0" xfId="2" applyNumberFormat="1"/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1" fillId="0" borderId="0" xfId="2" applyAlignment="1">
      <alignment horizontal="left" vertical="center" indent="1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left"/>
    </xf>
    <xf numFmtId="0" fontId="2" fillId="0" borderId="0" xfId="2" applyFont="1"/>
    <xf numFmtId="0" fontId="0" fillId="0" borderId="2" xfId="2" applyFont="1" applyBorder="1" applyAlignment="1">
      <alignment horizontal="center"/>
    </xf>
    <xf numFmtId="164" fontId="0" fillId="0" borderId="2" xfId="1" applyFont="1" applyFill="1" applyBorder="1" applyAlignment="1">
      <alignment horizontal="center" vertical="center"/>
    </xf>
    <xf numFmtId="14" fontId="0" fillId="0" borderId="2" xfId="2" applyNumberFormat="1" applyFont="1" applyBorder="1" applyAlignment="1">
      <alignment horizontal="center" vertical="center"/>
    </xf>
    <xf numFmtId="0" fontId="0" fillId="0" borderId="2" xfId="2" applyFont="1" applyBorder="1" applyAlignment="1">
      <alignment horizontal="center"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vertical="center"/>
    </xf>
    <xf numFmtId="39" fontId="7" fillId="2" borderId="2" xfId="2" applyNumberFormat="1" applyFont="1" applyFill="1" applyBorder="1"/>
    <xf numFmtId="164" fontId="8" fillId="2" borderId="2" xfId="1" applyFont="1" applyFill="1" applyBorder="1" applyAlignment="1">
      <alignment horizontal="center"/>
    </xf>
    <xf numFmtId="0" fontId="8" fillId="2" borderId="2" xfId="2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4" fontId="0" fillId="0" borderId="2" xfId="0" applyNumberFormat="1" applyBorder="1" applyAlignment="1">
      <alignment vertical="center"/>
    </xf>
    <xf numFmtId="0" fontId="6" fillId="0" borderId="2" xfId="0" applyFon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14" fontId="0" fillId="0" borderId="0" xfId="0" applyNumberFormat="1" applyAlignment="1">
      <alignment vertical="center"/>
    </xf>
    <xf numFmtId="165" fontId="0" fillId="0" borderId="3" xfId="0" applyNumberFormat="1" applyBorder="1" applyAlignment="1">
      <alignment vertical="center"/>
    </xf>
    <xf numFmtId="0" fontId="0" fillId="0" borderId="0" xfId="2" applyFont="1" applyAlignment="1">
      <alignment horizontal="left"/>
    </xf>
    <xf numFmtId="0" fontId="1" fillId="0" borderId="0" xfId="2" applyAlignment="1">
      <alignment horizontal="left"/>
    </xf>
    <xf numFmtId="0" fontId="5" fillId="0" borderId="0" xfId="2" applyFont="1" applyAlignment="1">
      <alignment horizontal="right"/>
    </xf>
    <xf numFmtId="0" fontId="1" fillId="0" borderId="0" xfId="2" applyAlignment="1">
      <alignment horizontal="right"/>
    </xf>
    <xf numFmtId="0" fontId="3" fillId="0" borderId="0" xfId="2" applyFont="1" applyAlignment="1">
      <alignment horizontal="center" wrapText="1"/>
    </xf>
    <xf numFmtId="0" fontId="2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7" fillId="2" borderId="2" xfId="2" applyFont="1" applyFill="1" applyBorder="1" applyAlignment="1">
      <alignment horizontal="center" vertical="center"/>
    </xf>
    <xf numFmtId="0" fontId="5" fillId="0" borderId="0" xfId="2" applyFont="1" applyAlignment="1">
      <alignment horizontal="lef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1702</xdr:colOff>
      <xdr:row>0</xdr:row>
      <xdr:rowOff>66676</xdr:rowOff>
    </xdr:from>
    <xdr:ext cx="1209675" cy="83820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0452" y="66676"/>
          <a:ext cx="1209675" cy="838200"/>
        </a:xfrm>
        <a:prstGeom prst="rect">
          <a:avLst/>
        </a:prstGeom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N77"/>
  <sheetViews>
    <sheetView showGridLines="0" tabSelected="1" view="pageBreakPreview" topLeftCell="A50" zoomScaleNormal="112" zoomScaleSheetLayoutView="100" workbookViewId="0">
      <selection activeCell="E59" sqref="E59"/>
    </sheetView>
  </sheetViews>
  <sheetFormatPr baseColWidth="10" defaultRowHeight="15" x14ac:dyDescent="0.25"/>
  <cols>
    <col min="1" max="1" width="3" style="1" customWidth="1"/>
    <col min="2" max="2" width="16.28515625" style="5" customWidth="1"/>
    <col min="3" max="3" width="11.7109375" style="4" customWidth="1"/>
    <col min="4" max="4" width="12" style="4" bestFit="1" customWidth="1"/>
    <col min="5" max="5" width="38.85546875" style="5" bestFit="1" customWidth="1"/>
    <col min="6" max="6" width="32.28515625" style="1" bestFit="1" customWidth="1"/>
    <col min="7" max="7" width="14.42578125" style="1" customWidth="1"/>
    <col min="8" max="8" width="13.85546875" style="1" customWidth="1"/>
    <col min="9" max="9" width="10.85546875" style="4" customWidth="1"/>
    <col min="10" max="10" width="12.85546875" style="4" bestFit="1" customWidth="1"/>
    <col min="11" max="11" width="8.42578125" style="4" customWidth="1"/>
    <col min="12" max="12" width="12.7109375" style="1" bestFit="1" customWidth="1"/>
    <col min="13" max="16384" width="11.42578125" style="1"/>
  </cols>
  <sheetData>
    <row r="6" spans="2:12" ht="24" customHeight="1" x14ac:dyDescent="0.45">
      <c r="B6" s="37" t="s">
        <v>0</v>
      </c>
      <c r="C6" s="37"/>
      <c r="D6" s="37"/>
      <c r="E6" s="37"/>
      <c r="F6" s="37"/>
      <c r="G6" s="37"/>
      <c r="H6" s="37"/>
      <c r="I6" s="37"/>
      <c r="J6" s="37"/>
      <c r="K6" s="37"/>
      <c r="L6" s="2"/>
    </row>
    <row r="7" spans="2:12" x14ac:dyDescent="0.25">
      <c r="B7" s="38" t="s">
        <v>204</v>
      </c>
      <c r="C7" s="38"/>
      <c r="D7" s="38"/>
      <c r="E7" s="38"/>
      <c r="F7" s="38"/>
      <c r="G7" s="38"/>
      <c r="H7" s="38"/>
      <c r="I7" s="38"/>
      <c r="J7" s="38"/>
      <c r="K7" s="38"/>
    </row>
    <row r="8" spans="2:12" x14ac:dyDescent="0.25">
      <c r="B8" s="39" t="s">
        <v>1</v>
      </c>
      <c r="C8" s="39"/>
      <c r="D8" s="39"/>
      <c r="E8" s="39"/>
      <c r="F8" s="39"/>
      <c r="G8" s="39"/>
      <c r="H8" s="39"/>
      <c r="I8" s="39"/>
      <c r="J8" s="39"/>
      <c r="K8" s="39"/>
    </row>
    <row r="9" spans="2:12" s="3" customFormat="1" ht="30" x14ac:dyDescent="0.25">
      <c r="B9" s="17" t="s">
        <v>2</v>
      </c>
      <c r="C9" s="18" t="s">
        <v>3</v>
      </c>
      <c r="D9" s="19" t="s">
        <v>18</v>
      </c>
      <c r="E9" s="17" t="s">
        <v>4</v>
      </c>
      <c r="F9" s="17" t="s">
        <v>5</v>
      </c>
      <c r="G9" s="20" t="s">
        <v>6</v>
      </c>
      <c r="H9" s="20" t="s">
        <v>7</v>
      </c>
      <c r="I9" s="18" t="s">
        <v>8</v>
      </c>
      <c r="J9" s="18" t="s">
        <v>9</v>
      </c>
      <c r="K9" s="18" t="s">
        <v>10</v>
      </c>
    </row>
    <row r="10" spans="2:12" x14ac:dyDescent="0.25">
      <c r="B10" s="25" t="s">
        <v>39</v>
      </c>
      <c r="C10" s="26">
        <f>DATE(2026,2,2)</f>
        <v>46055</v>
      </c>
      <c r="D10" s="25" t="s">
        <v>97</v>
      </c>
      <c r="E10" s="27" t="s">
        <v>126</v>
      </c>
      <c r="F10" s="25" t="s">
        <v>127</v>
      </c>
      <c r="G10" s="28">
        <v>396935.81</v>
      </c>
      <c r="H10" s="28">
        <v>396935.81</v>
      </c>
      <c r="I10" s="14">
        <f>+G10-H10</f>
        <v>0</v>
      </c>
      <c r="J10" s="15">
        <v>46081</v>
      </c>
      <c r="K10" s="16" t="s">
        <v>11</v>
      </c>
    </row>
    <row r="11" spans="2:12" x14ac:dyDescent="0.25">
      <c r="B11" s="25" t="s">
        <v>40</v>
      </c>
      <c r="C11" s="26">
        <f>DATE(2026,2,3)</f>
        <v>46056</v>
      </c>
      <c r="D11" s="25" t="s">
        <v>98</v>
      </c>
      <c r="E11" s="25" t="s">
        <v>128</v>
      </c>
      <c r="F11" s="25" t="s">
        <v>129</v>
      </c>
      <c r="G11" s="28">
        <v>269156</v>
      </c>
      <c r="H11" s="28">
        <v>269156</v>
      </c>
      <c r="I11" s="14">
        <f t="shared" ref="I11:I70" si="0">+G11-H11</f>
        <v>0</v>
      </c>
      <c r="J11" s="15">
        <v>46081</v>
      </c>
      <c r="K11" s="16" t="s">
        <v>11</v>
      </c>
    </row>
    <row r="12" spans="2:12" x14ac:dyDescent="0.25">
      <c r="B12" s="25" t="s">
        <v>41</v>
      </c>
      <c r="C12" s="26">
        <f>DATE(2026,2,10)</f>
        <v>46063</v>
      </c>
      <c r="D12" s="25" t="s">
        <v>99</v>
      </c>
      <c r="E12" s="25" t="s">
        <v>130</v>
      </c>
      <c r="F12" s="25" t="s">
        <v>131</v>
      </c>
      <c r="G12" s="28">
        <v>6016.3</v>
      </c>
      <c r="H12" s="28">
        <v>6016.3</v>
      </c>
      <c r="I12" s="14">
        <f t="shared" si="0"/>
        <v>0</v>
      </c>
      <c r="J12" s="15">
        <v>46081</v>
      </c>
      <c r="K12" s="16" t="s">
        <v>11</v>
      </c>
    </row>
    <row r="13" spans="2:12" x14ac:dyDescent="0.25">
      <c r="B13" s="25" t="s">
        <v>42</v>
      </c>
      <c r="C13" s="26">
        <f>DATE(2026,2,11)</f>
        <v>46064</v>
      </c>
      <c r="D13" s="25" t="s">
        <v>29</v>
      </c>
      <c r="E13" s="25" t="s">
        <v>30</v>
      </c>
      <c r="F13" s="25" t="s">
        <v>132</v>
      </c>
      <c r="G13" s="28">
        <v>122399.48</v>
      </c>
      <c r="H13" s="28">
        <v>122399.48</v>
      </c>
      <c r="I13" s="14">
        <f t="shared" si="0"/>
        <v>0</v>
      </c>
      <c r="J13" s="15">
        <v>46081</v>
      </c>
      <c r="K13" s="16" t="s">
        <v>11</v>
      </c>
    </row>
    <row r="14" spans="2:12" x14ac:dyDescent="0.25">
      <c r="B14" s="25" t="s">
        <v>43</v>
      </c>
      <c r="C14" s="26">
        <f t="shared" ref="C14:C25" si="1">DATE(2026,2,11)</f>
        <v>46064</v>
      </c>
      <c r="D14" s="25" t="s">
        <v>29</v>
      </c>
      <c r="E14" s="25" t="s">
        <v>30</v>
      </c>
      <c r="F14" s="25" t="s">
        <v>133</v>
      </c>
      <c r="G14" s="28">
        <v>56277.65</v>
      </c>
      <c r="H14" s="28">
        <v>56277.65</v>
      </c>
      <c r="I14" s="14">
        <f t="shared" si="0"/>
        <v>0</v>
      </c>
      <c r="J14" s="15">
        <v>46081</v>
      </c>
      <c r="K14" s="16" t="s">
        <v>11</v>
      </c>
    </row>
    <row r="15" spans="2:12" x14ac:dyDescent="0.25">
      <c r="B15" s="25" t="s">
        <v>44</v>
      </c>
      <c r="C15" s="26">
        <f t="shared" si="1"/>
        <v>46064</v>
      </c>
      <c r="D15" s="25" t="s">
        <v>29</v>
      </c>
      <c r="E15" s="25" t="s">
        <v>30</v>
      </c>
      <c r="F15" s="25" t="s">
        <v>134</v>
      </c>
      <c r="G15" s="28">
        <v>23160.17</v>
      </c>
      <c r="H15" s="28">
        <v>23160.17</v>
      </c>
      <c r="I15" s="14">
        <f t="shared" si="0"/>
        <v>0</v>
      </c>
      <c r="J15" s="15">
        <v>46081</v>
      </c>
      <c r="K15" s="16" t="s">
        <v>11</v>
      </c>
    </row>
    <row r="16" spans="2:12" x14ac:dyDescent="0.25">
      <c r="B16" s="25" t="s">
        <v>45</v>
      </c>
      <c r="C16" s="26">
        <f t="shared" si="1"/>
        <v>46064</v>
      </c>
      <c r="D16" s="25" t="s">
        <v>29</v>
      </c>
      <c r="E16" s="25" t="s">
        <v>30</v>
      </c>
      <c r="F16" s="25" t="s">
        <v>135</v>
      </c>
      <c r="G16" s="28">
        <v>6100.13</v>
      </c>
      <c r="H16" s="28">
        <v>6100.13</v>
      </c>
      <c r="I16" s="14">
        <f t="shared" si="0"/>
        <v>0</v>
      </c>
      <c r="J16" s="15">
        <v>46081</v>
      </c>
      <c r="K16" s="16" t="s">
        <v>11</v>
      </c>
    </row>
    <row r="17" spans="2:11" x14ac:dyDescent="0.25">
      <c r="B17" s="25" t="s">
        <v>46</v>
      </c>
      <c r="C17" s="26">
        <f t="shared" si="1"/>
        <v>46064</v>
      </c>
      <c r="D17" s="25" t="s">
        <v>29</v>
      </c>
      <c r="E17" s="25" t="s">
        <v>30</v>
      </c>
      <c r="F17" s="25" t="s">
        <v>136</v>
      </c>
      <c r="G17" s="28">
        <v>3933.06</v>
      </c>
      <c r="H17" s="28">
        <v>3933.06</v>
      </c>
      <c r="I17" s="14">
        <f t="shared" si="0"/>
        <v>0</v>
      </c>
      <c r="J17" s="15">
        <v>46081</v>
      </c>
      <c r="K17" s="16" t="s">
        <v>11</v>
      </c>
    </row>
    <row r="18" spans="2:11" x14ac:dyDescent="0.25">
      <c r="B18" s="25" t="s">
        <v>47</v>
      </c>
      <c r="C18" s="26">
        <f t="shared" si="1"/>
        <v>46064</v>
      </c>
      <c r="D18" s="25" t="s">
        <v>29</v>
      </c>
      <c r="E18" s="25" t="s">
        <v>30</v>
      </c>
      <c r="F18" s="25" t="s">
        <v>137</v>
      </c>
      <c r="G18" s="28">
        <v>45948.97</v>
      </c>
      <c r="H18" s="28">
        <v>45948.97</v>
      </c>
      <c r="I18" s="14">
        <f t="shared" si="0"/>
        <v>0</v>
      </c>
      <c r="J18" s="15">
        <v>46081</v>
      </c>
      <c r="K18" s="16" t="s">
        <v>11</v>
      </c>
    </row>
    <row r="19" spans="2:11" x14ac:dyDescent="0.25">
      <c r="B19" s="25" t="s">
        <v>48</v>
      </c>
      <c r="C19" s="26">
        <f t="shared" si="1"/>
        <v>46064</v>
      </c>
      <c r="D19" s="25" t="s">
        <v>100</v>
      </c>
      <c r="E19" s="25" t="s">
        <v>138</v>
      </c>
      <c r="F19" s="25" t="s">
        <v>139</v>
      </c>
      <c r="G19" s="28">
        <v>20079</v>
      </c>
      <c r="H19" s="28">
        <v>20079</v>
      </c>
      <c r="I19" s="14">
        <f t="shared" si="0"/>
        <v>0</v>
      </c>
      <c r="J19" s="15">
        <v>46081</v>
      </c>
      <c r="K19" s="16" t="s">
        <v>11</v>
      </c>
    </row>
    <row r="20" spans="2:11" x14ac:dyDescent="0.25">
      <c r="B20" s="25" t="s">
        <v>49</v>
      </c>
      <c r="C20" s="26">
        <f t="shared" si="1"/>
        <v>46064</v>
      </c>
      <c r="D20" s="25" t="s">
        <v>100</v>
      </c>
      <c r="E20" s="25" t="s">
        <v>138</v>
      </c>
      <c r="F20" s="25" t="s">
        <v>140</v>
      </c>
      <c r="G20" s="28">
        <v>5000</v>
      </c>
      <c r="H20" s="28">
        <v>5000</v>
      </c>
      <c r="I20" s="14">
        <f t="shared" si="0"/>
        <v>0</v>
      </c>
      <c r="J20" s="15">
        <v>46081</v>
      </c>
      <c r="K20" s="16" t="s">
        <v>11</v>
      </c>
    </row>
    <row r="21" spans="2:11" x14ac:dyDescent="0.25">
      <c r="B21" s="25" t="s">
        <v>50</v>
      </c>
      <c r="C21" s="26">
        <f t="shared" si="1"/>
        <v>46064</v>
      </c>
      <c r="D21" s="25" t="s">
        <v>17</v>
      </c>
      <c r="E21" s="25" t="s">
        <v>16</v>
      </c>
      <c r="F21" s="25" t="s">
        <v>141</v>
      </c>
      <c r="G21" s="28">
        <v>142321.92000000001</v>
      </c>
      <c r="H21" s="28">
        <v>142321.92000000001</v>
      </c>
      <c r="I21" s="14">
        <f t="shared" si="0"/>
        <v>0</v>
      </c>
      <c r="J21" s="15">
        <v>46081</v>
      </c>
      <c r="K21" s="16" t="s">
        <v>11</v>
      </c>
    </row>
    <row r="22" spans="2:11" x14ac:dyDescent="0.25">
      <c r="B22" s="25" t="s">
        <v>51</v>
      </c>
      <c r="C22" s="26">
        <f t="shared" si="1"/>
        <v>46064</v>
      </c>
      <c r="D22" s="25" t="s">
        <v>17</v>
      </c>
      <c r="E22" s="25" t="s">
        <v>16</v>
      </c>
      <c r="F22" s="25" t="s">
        <v>142</v>
      </c>
      <c r="G22" s="28">
        <v>127211.57</v>
      </c>
      <c r="H22" s="28">
        <v>127211.57</v>
      </c>
      <c r="I22" s="14">
        <f t="shared" si="0"/>
        <v>0</v>
      </c>
      <c r="J22" s="15">
        <v>46081</v>
      </c>
      <c r="K22" s="16" t="s">
        <v>11</v>
      </c>
    </row>
    <row r="23" spans="2:11" x14ac:dyDescent="0.25">
      <c r="B23" s="25" t="s">
        <v>52</v>
      </c>
      <c r="C23" s="26">
        <f t="shared" si="1"/>
        <v>46064</v>
      </c>
      <c r="D23" s="25" t="s">
        <v>17</v>
      </c>
      <c r="E23" s="25" t="s">
        <v>16</v>
      </c>
      <c r="F23" s="25" t="s">
        <v>143</v>
      </c>
      <c r="G23" s="28">
        <v>70984.789999999994</v>
      </c>
      <c r="H23" s="28">
        <v>70984.789999999994</v>
      </c>
      <c r="I23" s="14">
        <f t="shared" si="0"/>
        <v>0</v>
      </c>
      <c r="J23" s="15">
        <v>46081</v>
      </c>
      <c r="K23" s="16" t="s">
        <v>11</v>
      </c>
    </row>
    <row r="24" spans="2:11" x14ac:dyDescent="0.25">
      <c r="B24" s="25" t="s">
        <v>53</v>
      </c>
      <c r="C24" s="26">
        <f t="shared" si="1"/>
        <v>46064</v>
      </c>
      <c r="D24" s="25" t="s">
        <v>17</v>
      </c>
      <c r="E24" s="25" t="s">
        <v>16</v>
      </c>
      <c r="F24" s="25" t="s">
        <v>144</v>
      </c>
      <c r="G24" s="28">
        <v>6658.76</v>
      </c>
      <c r="H24" s="28">
        <v>6658.76</v>
      </c>
      <c r="I24" s="14">
        <f t="shared" si="0"/>
        <v>0</v>
      </c>
      <c r="J24" s="15">
        <v>46081</v>
      </c>
      <c r="K24" s="16" t="s">
        <v>11</v>
      </c>
    </row>
    <row r="25" spans="2:11" x14ac:dyDescent="0.25">
      <c r="B25" s="25" t="s">
        <v>54</v>
      </c>
      <c r="C25" s="26">
        <f t="shared" si="1"/>
        <v>46064</v>
      </c>
      <c r="D25" s="25" t="s">
        <v>17</v>
      </c>
      <c r="E25" s="25" t="s">
        <v>16</v>
      </c>
      <c r="F25" s="25" t="s">
        <v>145</v>
      </c>
      <c r="G25" s="28">
        <v>221602.17</v>
      </c>
      <c r="H25" s="28">
        <v>221602.17</v>
      </c>
      <c r="I25" s="14">
        <f t="shared" si="0"/>
        <v>0</v>
      </c>
      <c r="J25" s="15">
        <v>46081</v>
      </c>
      <c r="K25" s="16" t="s">
        <v>11</v>
      </c>
    </row>
    <row r="26" spans="2:11" x14ac:dyDescent="0.25">
      <c r="B26" s="25" t="s">
        <v>55</v>
      </c>
      <c r="C26" s="26">
        <f t="shared" ref="C26:C32" si="2">DATE(2026,2,18)</f>
        <v>46071</v>
      </c>
      <c r="D26" s="25" t="s">
        <v>23</v>
      </c>
      <c r="E26" s="25" t="s">
        <v>24</v>
      </c>
      <c r="F26" s="25" t="s">
        <v>146</v>
      </c>
      <c r="G26" s="28">
        <v>2500</v>
      </c>
      <c r="H26" s="28">
        <v>2500</v>
      </c>
      <c r="I26" s="14">
        <f t="shared" si="0"/>
        <v>0</v>
      </c>
      <c r="J26" s="15">
        <v>46081</v>
      </c>
      <c r="K26" s="16" t="s">
        <v>11</v>
      </c>
    </row>
    <row r="27" spans="2:11" x14ac:dyDescent="0.25">
      <c r="B27" s="25" t="s">
        <v>56</v>
      </c>
      <c r="C27" s="26">
        <f t="shared" si="2"/>
        <v>46071</v>
      </c>
      <c r="D27" s="25" t="s">
        <v>13</v>
      </c>
      <c r="E27" s="25" t="s">
        <v>15</v>
      </c>
      <c r="F27" s="25" t="s">
        <v>147</v>
      </c>
      <c r="G27" s="28">
        <v>258321.65</v>
      </c>
      <c r="H27" s="28">
        <v>258321.65</v>
      </c>
      <c r="I27" s="14">
        <f t="shared" si="0"/>
        <v>0</v>
      </c>
      <c r="J27" s="15">
        <v>46081</v>
      </c>
      <c r="K27" s="16" t="s">
        <v>11</v>
      </c>
    </row>
    <row r="28" spans="2:11" x14ac:dyDescent="0.25">
      <c r="B28" s="25" t="s">
        <v>57</v>
      </c>
      <c r="C28" s="26">
        <f t="shared" si="2"/>
        <v>46071</v>
      </c>
      <c r="D28" s="25" t="s">
        <v>12</v>
      </c>
      <c r="E28" s="25" t="s">
        <v>14</v>
      </c>
      <c r="F28" s="25" t="s">
        <v>148</v>
      </c>
      <c r="G28" s="28">
        <v>2463</v>
      </c>
      <c r="H28" s="28">
        <v>2463</v>
      </c>
      <c r="I28" s="14">
        <f t="shared" si="0"/>
        <v>0</v>
      </c>
      <c r="J28" s="15">
        <v>46081</v>
      </c>
      <c r="K28" s="16" t="s">
        <v>11</v>
      </c>
    </row>
    <row r="29" spans="2:11" x14ac:dyDescent="0.25">
      <c r="B29" s="25" t="s">
        <v>58</v>
      </c>
      <c r="C29" s="26">
        <f t="shared" si="2"/>
        <v>46071</v>
      </c>
      <c r="D29" s="25" t="s">
        <v>99</v>
      </c>
      <c r="E29" s="25" t="s">
        <v>130</v>
      </c>
      <c r="F29" s="25" t="s">
        <v>149</v>
      </c>
      <c r="G29" s="28">
        <v>5689.24</v>
      </c>
      <c r="H29" s="28">
        <v>5689.24</v>
      </c>
      <c r="I29" s="14">
        <f t="shared" si="0"/>
        <v>0</v>
      </c>
      <c r="J29" s="15">
        <v>46081</v>
      </c>
      <c r="K29" s="16" t="s">
        <v>11</v>
      </c>
    </row>
    <row r="30" spans="2:11" x14ac:dyDescent="0.25">
      <c r="B30" s="25" t="s">
        <v>59</v>
      </c>
      <c r="C30" s="26">
        <f t="shared" si="2"/>
        <v>46071</v>
      </c>
      <c r="D30" s="25" t="s">
        <v>27</v>
      </c>
      <c r="E30" s="25" t="s">
        <v>28</v>
      </c>
      <c r="F30" s="25" t="s">
        <v>150</v>
      </c>
      <c r="G30" s="28">
        <v>7039</v>
      </c>
      <c r="H30" s="28">
        <v>7039</v>
      </c>
      <c r="I30" s="14">
        <f t="shared" si="0"/>
        <v>0</v>
      </c>
      <c r="J30" s="15">
        <v>46081</v>
      </c>
      <c r="K30" s="16" t="s">
        <v>11</v>
      </c>
    </row>
    <row r="31" spans="2:11" x14ac:dyDescent="0.25">
      <c r="B31" s="25" t="s">
        <v>60</v>
      </c>
      <c r="C31" s="26">
        <f t="shared" si="2"/>
        <v>46071</v>
      </c>
      <c r="D31" s="25" t="s">
        <v>19</v>
      </c>
      <c r="E31" s="25" t="s">
        <v>20</v>
      </c>
      <c r="F31" s="25" t="s">
        <v>151</v>
      </c>
      <c r="G31" s="28">
        <v>925986.79</v>
      </c>
      <c r="H31" s="28">
        <v>925986.79</v>
      </c>
      <c r="I31" s="14">
        <f t="shared" si="0"/>
        <v>0</v>
      </c>
      <c r="J31" s="15">
        <v>46081</v>
      </c>
      <c r="K31" s="16" t="s">
        <v>11</v>
      </c>
    </row>
    <row r="32" spans="2:11" x14ac:dyDescent="0.25">
      <c r="B32" s="25" t="s">
        <v>36</v>
      </c>
      <c r="C32" s="26">
        <f t="shared" si="2"/>
        <v>46071</v>
      </c>
      <c r="D32" s="25" t="s">
        <v>97</v>
      </c>
      <c r="E32" s="25" t="s">
        <v>152</v>
      </c>
      <c r="F32" s="25" t="s">
        <v>153</v>
      </c>
      <c r="G32" s="28">
        <v>396935.81</v>
      </c>
      <c r="H32" s="28">
        <v>396935.81</v>
      </c>
      <c r="I32" s="14">
        <f t="shared" si="0"/>
        <v>0</v>
      </c>
      <c r="J32" s="15">
        <v>46081</v>
      </c>
      <c r="K32" s="16" t="s">
        <v>11</v>
      </c>
    </row>
    <row r="33" spans="2:12" x14ac:dyDescent="0.25">
      <c r="B33" s="25" t="s">
        <v>61</v>
      </c>
      <c r="C33" s="26">
        <f>DATE(2026,2,19)</f>
        <v>46072</v>
      </c>
      <c r="D33" s="25" t="s">
        <v>25</v>
      </c>
      <c r="E33" s="25" t="s">
        <v>26</v>
      </c>
      <c r="F33" s="25" t="s">
        <v>154</v>
      </c>
      <c r="G33" s="28">
        <v>810</v>
      </c>
      <c r="H33" s="28">
        <v>810</v>
      </c>
      <c r="I33" s="14">
        <f t="shared" si="0"/>
        <v>0</v>
      </c>
      <c r="J33" s="15">
        <v>46081</v>
      </c>
      <c r="K33" s="16" t="s">
        <v>11</v>
      </c>
    </row>
    <row r="34" spans="2:12" x14ac:dyDescent="0.25">
      <c r="B34" s="25" t="s">
        <v>62</v>
      </c>
      <c r="C34" s="26">
        <f t="shared" ref="C34:C41" si="3">DATE(2026,2,23)</f>
        <v>46076</v>
      </c>
      <c r="D34" s="25" t="s">
        <v>101</v>
      </c>
      <c r="E34" s="25" t="s">
        <v>155</v>
      </c>
      <c r="F34" s="25" t="s">
        <v>156</v>
      </c>
      <c r="G34" s="28">
        <v>66404.5</v>
      </c>
      <c r="H34" s="28">
        <v>66404.5</v>
      </c>
      <c r="I34" s="14">
        <f t="shared" si="0"/>
        <v>0</v>
      </c>
      <c r="J34" s="15">
        <v>46081</v>
      </c>
      <c r="K34" s="16" t="s">
        <v>11</v>
      </c>
    </row>
    <row r="35" spans="2:12" x14ac:dyDescent="0.25">
      <c r="B35" s="25" t="s">
        <v>63</v>
      </c>
      <c r="C35" s="26">
        <f t="shared" si="3"/>
        <v>46076</v>
      </c>
      <c r="D35" s="25" t="s">
        <v>101</v>
      </c>
      <c r="E35" s="25" t="s">
        <v>155</v>
      </c>
      <c r="F35" s="25" t="s">
        <v>156</v>
      </c>
      <c r="G35" s="28">
        <v>48439</v>
      </c>
      <c r="H35" s="28">
        <v>48439</v>
      </c>
      <c r="I35" s="14">
        <f t="shared" si="0"/>
        <v>0</v>
      </c>
      <c r="J35" s="15">
        <v>46081</v>
      </c>
      <c r="K35" s="16" t="s">
        <v>11</v>
      </c>
    </row>
    <row r="36" spans="2:12" x14ac:dyDescent="0.25">
      <c r="B36" s="25" t="s">
        <v>64</v>
      </c>
      <c r="C36" s="26">
        <f t="shared" si="3"/>
        <v>46076</v>
      </c>
      <c r="D36" s="25" t="s">
        <v>102</v>
      </c>
      <c r="E36" s="25" t="s">
        <v>157</v>
      </c>
      <c r="F36" s="25" t="s">
        <v>158</v>
      </c>
      <c r="G36" s="28">
        <v>237590.64</v>
      </c>
      <c r="H36" s="28">
        <v>237590.64</v>
      </c>
      <c r="I36" s="14">
        <f t="shared" si="0"/>
        <v>0</v>
      </c>
      <c r="J36" s="15">
        <v>46081</v>
      </c>
      <c r="K36" s="16" t="s">
        <v>11</v>
      </c>
    </row>
    <row r="37" spans="2:12" x14ac:dyDescent="0.25">
      <c r="B37" s="25" t="s">
        <v>65</v>
      </c>
      <c r="C37" s="26">
        <f t="shared" si="3"/>
        <v>46076</v>
      </c>
      <c r="D37" s="25" t="s">
        <v>103</v>
      </c>
      <c r="E37" s="25" t="s">
        <v>159</v>
      </c>
      <c r="F37" s="25" t="s">
        <v>160</v>
      </c>
      <c r="G37" s="28">
        <v>50000</v>
      </c>
      <c r="H37" s="28">
        <v>50000</v>
      </c>
      <c r="I37" s="14">
        <f t="shared" si="0"/>
        <v>0</v>
      </c>
      <c r="J37" s="15">
        <v>46081</v>
      </c>
      <c r="K37" s="16" t="s">
        <v>11</v>
      </c>
    </row>
    <row r="38" spans="2:12" x14ac:dyDescent="0.25">
      <c r="B38" s="25" t="s">
        <v>66</v>
      </c>
      <c r="C38" s="26">
        <f t="shared" si="3"/>
        <v>46076</v>
      </c>
      <c r="D38" s="25" t="s">
        <v>34</v>
      </c>
      <c r="E38" s="25" t="s">
        <v>35</v>
      </c>
      <c r="F38" s="25" t="s">
        <v>161</v>
      </c>
      <c r="G38" s="28">
        <v>116599.34</v>
      </c>
      <c r="H38" s="28">
        <v>116599.34</v>
      </c>
      <c r="I38" s="14">
        <f t="shared" si="0"/>
        <v>0</v>
      </c>
      <c r="J38" s="15">
        <v>46081</v>
      </c>
      <c r="K38" s="16" t="s">
        <v>11</v>
      </c>
    </row>
    <row r="39" spans="2:12" x14ac:dyDescent="0.25">
      <c r="B39" s="25" t="s">
        <v>67</v>
      </c>
      <c r="C39" s="26">
        <f t="shared" si="3"/>
        <v>46076</v>
      </c>
      <c r="D39" s="25" t="s">
        <v>104</v>
      </c>
      <c r="E39" s="25" t="s">
        <v>162</v>
      </c>
      <c r="F39" s="25" t="s">
        <v>163</v>
      </c>
      <c r="G39" s="28">
        <v>4507.41</v>
      </c>
      <c r="H39" s="28">
        <v>4507.41</v>
      </c>
      <c r="I39" s="14">
        <f t="shared" si="0"/>
        <v>0</v>
      </c>
      <c r="J39" s="15">
        <v>46081</v>
      </c>
      <c r="K39" s="16" t="s">
        <v>11</v>
      </c>
    </row>
    <row r="40" spans="2:12" x14ac:dyDescent="0.25">
      <c r="B40" s="25" t="s">
        <v>68</v>
      </c>
      <c r="C40" s="26">
        <f t="shared" si="3"/>
        <v>46076</v>
      </c>
      <c r="D40" s="25" t="s">
        <v>104</v>
      </c>
      <c r="E40" s="25" t="s">
        <v>162</v>
      </c>
      <c r="F40" s="25" t="s">
        <v>164</v>
      </c>
      <c r="G40" s="28">
        <v>58333.33</v>
      </c>
      <c r="H40" s="28">
        <v>58333.33</v>
      </c>
      <c r="I40" s="14">
        <f t="shared" si="0"/>
        <v>0</v>
      </c>
      <c r="J40" s="15">
        <v>46081</v>
      </c>
      <c r="K40" s="16" t="s">
        <v>11</v>
      </c>
    </row>
    <row r="41" spans="2:12" x14ac:dyDescent="0.25">
      <c r="B41" s="25" t="s">
        <v>69</v>
      </c>
      <c r="C41" s="26">
        <f t="shared" si="3"/>
        <v>46076</v>
      </c>
      <c r="D41" s="25" t="s">
        <v>105</v>
      </c>
      <c r="E41" s="25" t="s">
        <v>165</v>
      </c>
      <c r="F41" s="25" t="s">
        <v>166</v>
      </c>
      <c r="G41" s="28">
        <v>80000</v>
      </c>
      <c r="H41" s="28">
        <v>80000</v>
      </c>
      <c r="I41" s="14">
        <f t="shared" si="0"/>
        <v>0</v>
      </c>
      <c r="J41" s="15">
        <v>46081</v>
      </c>
      <c r="K41" s="16" t="s">
        <v>11</v>
      </c>
    </row>
    <row r="42" spans="2:12" x14ac:dyDescent="0.25">
      <c r="B42" s="25" t="s">
        <v>70</v>
      </c>
      <c r="C42" s="26">
        <f>DATE(2026,2,24)</f>
        <v>46077</v>
      </c>
      <c r="D42" s="25" t="s">
        <v>106</v>
      </c>
      <c r="E42" s="25" t="s">
        <v>167</v>
      </c>
      <c r="F42" s="25" t="s">
        <v>168</v>
      </c>
      <c r="G42" s="28">
        <v>2875.11</v>
      </c>
      <c r="H42" s="28">
        <v>2875.11</v>
      </c>
      <c r="I42" s="14">
        <f t="shared" si="0"/>
        <v>0</v>
      </c>
      <c r="J42" s="15">
        <v>46081</v>
      </c>
      <c r="K42" s="16" t="s">
        <v>11</v>
      </c>
    </row>
    <row r="43" spans="2:12" x14ac:dyDescent="0.25">
      <c r="B43" s="29" t="s">
        <v>71</v>
      </c>
      <c r="C43" s="26">
        <f>DATE(2026,2,25)</f>
        <v>46078</v>
      </c>
      <c r="D43" s="28" t="s">
        <v>37</v>
      </c>
      <c r="E43" s="28" t="s">
        <v>38</v>
      </c>
      <c r="F43" s="29" t="s">
        <v>169</v>
      </c>
      <c r="G43" s="28">
        <v>94448.97</v>
      </c>
      <c r="H43" s="28">
        <v>94448.97</v>
      </c>
      <c r="I43" s="14">
        <f t="shared" si="0"/>
        <v>0</v>
      </c>
      <c r="J43" s="15">
        <v>46081</v>
      </c>
      <c r="K43" s="16" t="s">
        <v>11</v>
      </c>
    </row>
    <row r="44" spans="2:12" x14ac:dyDescent="0.25">
      <c r="B44" s="25" t="s">
        <v>72</v>
      </c>
      <c r="C44" s="26">
        <f>DATE(2026,2,25)</f>
        <v>46078</v>
      </c>
      <c r="D44" s="25" t="s">
        <v>107</v>
      </c>
      <c r="E44" s="25" t="s">
        <v>170</v>
      </c>
      <c r="F44" s="25" t="s">
        <v>171</v>
      </c>
      <c r="G44" s="28">
        <v>1120</v>
      </c>
      <c r="H44" s="28">
        <v>1120</v>
      </c>
      <c r="I44" s="14">
        <f t="shared" si="0"/>
        <v>0</v>
      </c>
      <c r="J44" s="15">
        <v>46081</v>
      </c>
      <c r="K44" s="16" t="s">
        <v>11</v>
      </c>
    </row>
    <row r="45" spans="2:12" s="4" customFormat="1" x14ac:dyDescent="0.25">
      <c r="B45" s="25" t="s">
        <v>73</v>
      </c>
      <c r="C45" s="26">
        <f>DATE(2026,2,25)</f>
        <v>46078</v>
      </c>
      <c r="D45" s="25" t="s">
        <v>107</v>
      </c>
      <c r="E45" s="25" t="s">
        <v>170</v>
      </c>
      <c r="F45" s="25" t="s">
        <v>172</v>
      </c>
      <c r="G45" s="28">
        <v>1120</v>
      </c>
      <c r="H45" s="28">
        <v>1120</v>
      </c>
      <c r="I45" s="14">
        <f t="shared" si="0"/>
        <v>0</v>
      </c>
      <c r="J45" s="15">
        <v>46081</v>
      </c>
      <c r="K45" s="16" t="s">
        <v>11</v>
      </c>
      <c r="L45" s="1"/>
    </row>
    <row r="46" spans="2:12" s="4" customFormat="1" x14ac:dyDescent="0.25">
      <c r="B46" s="25" t="s">
        <v>74</v>
      </c>
      <c r="C46" s="26">
        <f>DATE(2026,2,25)</f>
        <v>46078</v>
      </c>
      <c r="D46" s="25" t="s">
        <v>108</v>
      </c>
      <c r="E46" s="25" t="s">
        <v>173</v>
      </c>
      <c r="F46" s="25" t="s">
        <v>174</v>
      </c>
      <c r="G46" s="28">
        <v>19583.34</v>
      </c>
      <c r="H46" s="28">
        <v>19583.34</v>
      </c>
      <c r="I46" s="14">
        <f t="shared" si="0"/>
        <v>0</v>
      </c>
      <c r="J46" s="15">
        <v>46081</v>
      </c>
      <c r="K46" s="16" t="s">
        <v>11</v>
      </c>
      <c r="L46" s="1"/>
    </row>
    <row r="47" spans="2:12" s="4" customFormat="1" x14ac:dyDescent="0.25">
      <c r="B47" s="30" t="s">
        <v>60</v>
      </c>
      <c r="C47" s="31">
        <f>DATE(2026,2,26)</f>
        <v>46079</v>
      </c>
      <c r="D47" s="30" t="s">
        <v>109</v>
      </c>
      <c r="E47" s="30" t="s">
        <v>175</v>
      </c>
      <c r="F47" s="30" t="s">
        <v>176</v>
      </c>
      <c r="G47" s="32">
        <v>183750</v>
      </c>
      <c r="H47" s="32">
        <v>183750</v>
      </c>
      <c r="I47" s="14">
        <f t="shared" si="0"/>
        <v>0</v>
      </c>
      <c r="J47" s="15">
        <v>46081</v>
      </c>
      <c r="K47" s="16" t="s">
        <v>11</v>
      </c>
      <c r="L47" s="1"/>
    </row>
    <row r="48" spans="2:12" s="4" customFormat="1" x14ac:dyDescent="0.25">
      <c r="B48" s="25" t="s">
        <v>75</v>
      </c>
      <c r="C48" s="26">
        <f>DATE(2026,2,26)</f>
        <v>46079</v>
      </c>
      <c r="D48" s="25" t="s">
        <v>101</v>
      </c>
      <c r="E48" s="25" t="s">
        <v>155</v>
      </c>
      <c r="F48" s="25" t="s">
        <v>177</v>
      </c>
      <c r="G48" s="28">
        <v>48775.3</v>
      </c>
      <c r="H48" s="28">
        <v>48775.3</v>
      </c>
      <c r="I48" s="14">
        <f t="shared" si="0"/>
        <v>0</v>
      </c>
      <c r="J48" s="15">
        <v>46081</v>
      </c>
      <c r="K48" s="16" t="s">
        <v>11</v>
      </c>
      <c r="L48" s="1"/>
    </row>
    <row r="49" spans="1:14" x14ac:dyDescent="0.25">
      <c r="B49" s="25" t="s">
        <v>76</v>
      </c>
      <c r="C49" s="26">
        <f t="shared" ref="C49:C70" si="4">DATE(2026,2,26)</f>
        <v>46079</v>
      </c>
      <c r="D49" s="25" t="s">
        <v>110</v>
      </c>
      <c r="E49" s="25" t="s">
        <v>178</v>
      </c>
      <c r="F49" s="25" t="s">
        <v>176</v>
      </c>
      <c r="G49" s="28">
        <v>104000</v>
      </c>
      <c r="H49" s="28">
        <v>104000</v>
      </c>
      <c r="I49" s="14">
        <f t="shared" si="0"/>
        <v>0</v>
      </c>
      <c r="J49" s="15">
        <v>46081</v>
      </c>
      <c r="K49" s="16" t="s">
        <v>11</v>
      </c>
    </row>
    <row r="50" spans="1:14" x14ac:dyDescent="0.25">
      <c r="B50" s="25" t="s">
        <v>77</v>
      </c>
      <c r="C50" s="26">
        <f t="shared" si="4"/>
        <v>46079</v>
      </c>
      <c r="D50" s="25" t="s">
        <v>111</v>
      </c>
      <c r="E50" s="25" t="s">
        <v>179</v>
      </c>
      <c r="F50" s="25" t="s">
        <v>176</v>
      </c>
      <c r="G50" s="28">
        <v>104000</v>
      </c>
      <c r="H50" s="28">
        <v>104000</v>
      </c>
      <c r="I50" s="14">
        <f t="shared" si="0"/>
        <v>0</v>
      </c>
      <c r="J50" s="15">
        <v>46081</v>
      </c>
      <c r="K50" s="16" t="s">
        <v>11</v>
      </c>
    </row>
    <row r="51" spans="1:14" x14ac:dyDescent="0.25">
      <c r="B51" s="25" t="s">
        <v>78</v>
      </c>
      <c r="C51" s="26">
        <f t="shared" si="4"/>
        <v>46079</v>
      </c>
      <c r="D51" s="25" t="s">
        <v>112</v>
      </c>
      <c r="E51" s="25" t="s">
        <v>180</v>
      </c>
      <c r="F51" s="25" t="s">
        <v>181</v>
      </c>
      <c r="G51" s="28">
        <v>2160</v>
      </c>
      <c r="H51" s="28">
        <v>2160</v>
      </c>
      <c r="I51" s="14">
        <f t="shared" si="0"/>
        <v>0</v>
      </c>
      <c r="J51" s="15">
        <v>46081</v>
      </c>
      <c r="K51" s="16" t="s">
        <v>11</v>
      </c>
    </row>
    <row r="52" spans="1:14" x14ac:dyDescent="0.25">
      <c r="B52" s="25" t="s">
        <v>79</v>
      </c>
      <c r="C52" s="26">
        <f t="shared" si="4"/>
        <v>46079</v>
      </c>
      <c r="D52" s="25" t="s">
        <v>112</v>
      </c>
      <c r="E52" s="25" t="s">
        <v>180</v>
      </c>
      <c r="F52" s="25" t="s">
        <v>182</v>
      </c>
      <c r="G52" s="28">
        <v>2160</v>
      </c>
      <c r="H52" s="28">
        <v>2160</v>
      </c>
      <c r="I52" s="14">
        <f t="shared" si="0"/>
        <v>0</v>
      </c>
      <c r="J52" s="15">
        <v>46081</v>
      </c>
      <c r="K52" s="16" t="s">
        <v>11</v>
      </c>
    </row>
    <row r="53" spans="1:14" x14ac:dyDescent="0.25">
      <c r="B53" s="25" t="s">
        <v>80</v>
      </c>
      <c r="C53" s="26">
        <f t="shared" si="4"/>
        <v>46079</v>
      </c>
      <c r="D53" s="25" t="s">
        <v>112</v>
      </c>
      <c r="E53" s="25" t="s">
        <v>180</v>
      </c>
      <c r="F53" s="25" t="s">
        <v>183</v>
      </c>
      <c r="G53" s="28">
        <v>1800</v>
      </c>
      <c r="H53" s="28">
        <v>1800</v>
      </c>
      <c r="I53" s="14">
        <f t="shared" si="0"/>
        <v>0</v>
      </c>
      <c r="J53" s="15">
        <v>46081</v>
      </c>
      <c r="K53" s="16" t="s">
        <v>11</v>
      </c>
    </row>
    <row r="54" spans="1:14" s="4" customFormat="1" x14ac:dyDescent="0.25">
      <c r="A54" s="1"/>
      <c r="B54" s="25" t="s">
        <v>81</v>
      </c>
      <c r="C54" s="26">
        <f t="shared" si="4"/>
        <v>46079</v>
      </c>
      <c r="D54" s="25" t="s">
        <v>112</v>
      </c>
      <c r="E54" s="25" t="s">
        <v>180</v>
      </c>
      <c r="F54" s="25" t="s">
        <v>184</v>
      </c>
      <c r="G54" s="28">
        <v>2160</v>
      </c>
      <c r="H54" s="28">
        <v>2160</v>
      </c>
      <c r="I54" s="14">
        <f t="shared" si="0"/>
        <v>0</v>
      </c>
      <c r="J54" s="15">
        <v>46081</v>
      </c>
      <c r="K54" s="16" t="s">
        <v>11</v>
      </c>
      <c r="L54" s="1"/>
      <c r="M54" s="1"/>
      <c r="N54" s="1"/>
    </row>
    <row r="55" spans="1:14" s="4" customFormat="1" x14ac:dyDescent="0.25">
      <c r="A55" s="1"/>
      <c r="B55" s="25" t="s">
        <v>82</v>
      </c>
      <c r="C55" s="26">
        <f t="shared" si="4"/>
        <v>46079</v>
      </c>
      <c r="D55" s="25" t="s">
        <v>112</v>
      </c>
      <c r="E55" s="25" t="s">
        <v>180</v>
      </c>
      <c r="F55" s="25" t="s">
        <v>185</v>
      </c>
      <c r="G55" s="28">
        <v>8100</v>
      </c>
      <c r="H55" s="28">
        <v>8100</v>
      </c>
      <c r="I55" s="14">
        <f t="shared" si="0"/>
        <v>0</v>
      </c>
      <c r="J55" s="15">
        <v>46081</v>
      </c>
      <c r="K55" s="16" t="s">
        <v>11</v>
      </c>
      <c r="L55" s="1"/>
      <c r="M55" s="1"/>
      <c r="N55" s="1"/>
    </row>
    <row r="56" spans="1:14" s="4" customFormat="1" x14ac:dyDescent="0.25">
      <c r="A56" s="1"/>
      <c r="B56" s="25" t="s">
        <v>83</v>
      </c>
      <c r="C56" s="26">
        <f t="shared" si="4"/>
        <v>46079</v>
      </c>
      <c r="D56" s="25" t="s">
        <v>113</v>
      </c>
      <c r="E56" s="25" t="s">
        <v>186</v>
      </c>
      <c r="F56" s="25" t="s">
        <v>176</v>
      </c>
      <c r="G56" s="28">
        <v>160000</v>
      </c>
      <c r="H56" s="28">
        <v>160000</v>
      </c>
      <c r="I56" s="14">
        <f t="shared" si="0"/>
        <v>0</v>
      </c>
      <c r="J56" s="15">
        <v>46081</v>
      </c>
      <c r="K56" s="16" t="s">
        <v>11</v>
      </c>
      <c r="L56" s="1"/>
      <c r="M56" s="1"/>
      <c r="N56" s="1"/>
    </row>
    <row r="57" spans="1:14" s="4" customFormat="1" x14ac:dyDescent="0.25">
      <c r="A57" s="1"/>
      <c r="B57" s="25" t="s">
        <v>84</v>
      </c>
      <c r="C57" s="26">
        <f t="shared" si="4"/>
        <v>46079</v>
      </c>
      <c r="D57" s="25" t="s">
        <v>114</v>
      </c>
      <c r="E57" s="25" t="s">
        <v>187</v>
      </c>
      <c r="F57" s="25" t="s">
        <v>176</v>
      </c>
      <c r="G57" s="28">
        <v>157500</v>
      </c>
      <c r="H57" s="28">
        <v>157500</v>
      </c>
      <c r="I57" s="14">
        <f t="shared" si="0"/>
        <v>0</v>
      </c>
      <c r="J57" s="15">
        <v>46081</v>
      </c>
      <c r="K57" s="16" t="s">
        <v>11</v>
      </c>
      <c r="L57" s="1"/>
      <c r="M57" s="1"/>
      <c r="N57" s="1"/>
    </row>
    <row r="58" spans="1:14" s="4" customFormat="1" x14ac:dyDescent="0.25">
      <c r="A58" s="1"/>
      <c r="B58" s="25" t="s">
        <v>85</v>
      </c>
      <c r="C58" s="26">
        <f t="shared" si="4"/>
        <v>46079</v>
      </c>
      <c r="D58" s="25" t="s">
        <v>115</v>
      </c>
      <c r="E58" s="25" t="s">
        <v>188</v>
      </c>
      <c r="F58" s="25" t="s">
        <v>176</v>
      </c>
      <c r="G58" s="28">
        <v>90000</v>
      </c>
      <c r="H58" s="28">
        <v>90000</v>
      </c>
      <c r="I58" s="14">
        <f t="shared" si="0"/>
        <v>0</v>
      </c>
      <c r="J58" s="15">
        <v>46081</v>
      </c>
      <c r="K58" s="16" t="s">
        <v>11</v>
      </c>
      <c r="L58" s="1"/>
      <c r="M58" s="1"/>
      <c r="N58" s="1"/>
    </row>
    <row r="59" spans="1:14" s="4" customFormat="1" x14ac:dyDescent="0.25">
      <c r="A59" s="1"/>
      <c r="B59" s="25" t="s">
        <v>86</v>
      </c>
      <c r="C59" s="26">
        <f t="shared" si="4"/>
        <v>46079</v>
      </c>
      <c r="D59" s="25" t="s">
        <v>116</v>
      </c>
      <c r="E59" s="25" t="s">
        <v>189</v>
      </c>
      <c r="F59" s="25" t="s">
        <v>176</v>
      </c>
      <c r="G59" s="28">
        <v>160000</v>
      </c>
      <c r="H59" s="28">
        <v>160000</v>
      </c>
      <c r="I59" s="14">
        <f t="shared" si="0"/>
        <v>0</v>
      </c>
      <c r="J59" s="15">
        <v>46081</v>
      </c>
      <c r="K59" s="16" t="s">
        <v>11</v>
      </c>
      <c r="L59" s="1"/>
      <c r="M59" s="1"/>
      <c r="N59" s="1"/>
    </row>
    <row r="60" spans="1:14" s="4" customFormat="1" x14ac:dyDescent="0.25">
      <c r="A60" s="1"/>
      <c r="B60" s="25" t="s">
        <v>87</v>
      </c>
      <c r="C60" s="26">
        <f t="shared" si="4"/>
        <v>46079</v>
      </c>
      <c r="D60" s="25" t="s">
        <v>117</v>
      </c>
      <c r="E60" s="25" t="s">
        <v>190</v>
      </c>
      <c r="F60" s="25" t="s">
        <v>176</v>
      </c>
      <c r="G60" s="28">
        <v>151000</v>
      </c>
      <c r="H60" s="28">
        <v>151000</v>
      </c>
      <c r="I60" s="14">
        <f t="shared" si="0"/>
        <v>0</v>
      </c>
      <c r="J60" s="15">
        <v>46081</v>
      </c>
      <c r="K60" s="16" t="s">
        <v>11</v>
      </c>
      <c r="L60" s="1"/>
      <c r="M60" s="1"/>
      <c r="N60" s="1"/>
    </row>
    <row r="61" spans="1:14" s="4" customFormat="1" x14ac:dyDescent="0.25">
      <c r="A61" s="1"/>
      <c r="B61" s="25" t="s">
        <v>88</v>
      </c>
      <c r="C61" s="26">
        <f t="shared" si="4"/>
        <v>46079</v>
      </c>
      <c r="D61" s="25" t="s">
        <v>118</v>
      </c>
      <c r="E61" s="25" t="s">
        <v>191</v>
      </c>
      <c r="F61" s="25" t="s">
        <v>176</v>
      </c>
      <c r="G61" s="28">
        <v>196250</v>
      </c>
      <c r="H61" s="28">
        <v>196250</v>
      </c>
      <c r="I61" s="14">
        <f t="shared" si="0"/>
        <v>0</v>
      </c>
      <c r="J61" s="15">
        <v>46081</v>
      </c>
      <c r="K61" s="16" t="s">
        <v>11</v>
      </c>
      <c r="L61" s="1"/>
      <c r="M61" s="1"/>
      <c r="N61" s="1"/>
    </row>
    <row r="62" spans="1:14" s="4" customFormat="1" x14ac:dyDescent="0.25">
      <c r="A62" s="1"/>
      <c r="B62" s="25" t="s">
        <v>89</v>
      </c>
      <c r="C62" s="26">
        <f t="shared" si="4"/>
        <v>46079</v>
      </c>
      <c r="D62" s="25" t="s">
        <v>119</v>
      </c>
      <c r="E62" s="25" t="s">
        <v>192</v>
      </c>
      <c r="F62" s="25" t="s">
        <v>176</v>
      </c>
      <c r="G62" s="28">
        <v>176250</v>
      </c>
      <c r="H62" s="28">
        <v>176250</v>
      </c>
      <c r="I62" s="14">
        <f t="shared" si="0"/>
        <v>0</v>
      </c>
      <c r="J62" s="15">
        <v>46081</v>
      </c>
      <c r="K62" s="16" t="s">
        <v>11</v>
      </c>
      <c r="L62" s="1"/>
      <c r="M62" s="1"/>
      <c r="N62" s="1"/>
    </row>
    <row r="63" spans="1:14" s="4" customFormat="1" x14ac:dyDescent="0.25">
      <c r="A63" s="1"/>
      <c r="B63" s="25" t="s">
        <v>90</v>
      </c>
      <c r="C63" s="26">
        <f t="shared" si="4"/>
        <v>46079</v>
      </c>
      <c r="D63" s="25" t="s">
        <v>120</v>
      </c>
      <c r="E63" s="25" t="s">
        <v>193</v>
      </c>
      <c r="F63" s="25" t="s">
        <v>176</v>
      </c>
      <c r="G63" s="28">
        <v>32500</v>
      </c>
      <c r="H63" s="28">
        <v>32500</v>
      </c>
      <c r="I63" s="14">
        <f t="shared" si="0"/>
        <v>0</v>
      </c>
      <c r="J63" s="15">
        <v>46081</v>
      </c>
      <c r="K63" s="16" t="s">
        <v>11</v>
      </c>
      <c r="L63" s="1"/>
      <c r="M63" s="1"/>
      <c r="N63" s="1"/>
    </row>
    <row r="64" spans="1:14" s="4" customFormat="1" x14ac:dyDescent="0.25">
      <c r="A64" s="1"/>
      <c r="B64" s="25" t="s">
        <v>91</v>
      </c>
      <c r="C64" s="26">
        <f t="shared" si="4"/>
        <v>46079</v>
      </c>
      <c r="D64" s="25" t="s">
        <v>121</v>
      </c>
      <c r="E64" s="25" t="s">
        <v>194</v>
      </c>
      <c r="F64" s="25" t="s">
        <v>176</v>
      </c>
      <c r="G64" s="28">
        <v>47750</v>
      </c>
      <c r="H64" s="28">
        <v>47750</v>
      </c>
      <c r="I64" s="14">
        <f t="shared" si="0"/>
        <v>0</v>
      </c>
      <c r="J64" s="15">
        <v>46081</v>
      </c>
      <c r="K64" s="16" t="s">
        <v>11</v>
      </c>
      <c r="L64" s="1"/>
      <c r="M64" s="1"/>
      <c r="N64" s="1"/>
    </row>
    <row r="65" spans="1:14" s="4" customFormat="1" x14ac:dyDescent="0.25">
      <c r="A65" s="1"/>
      <c r="B65" s="25" t="s">
        <v>92</v>
      </c>
      <c r="C65" s="26">
        <f t="shared" si="4"/>
        <v>46079</v>
      </c>
      <c r="D65" s="25" t="s">
        <v>122</v>
      </c>
      <c r="E65" s="25" t="s">
        <v>195</v>
      </c>
      <c r="F65" s="25" t="s">
        <v>196</v>
      </c>
      <c r="G65" s="28">
        <v>13570</v>
      </c>
      <c r="H65" s="28">
        <v>13570</v>
      </c>
      <c r="I65" s="14">
        <f t="shared" si="0"/>
        <v>0</v>
      </c>
      <c r="J65" s="15">
        <v>46081</v>
      </c>
      <c r="K65" s="16" t="s">
        <v>11</v>
      </c>
      <c r="L65" s="1"/>
      <c r="M65" s="1"/>
      <c r="N65" s="1"/>
    </row>
    <row r="66" spans="1:14" s="4" customFormat="1" x14ac:dyDescent="0.25">
      <c r="A66" s="1"/>
      <c r="B66" s="25" t="s">
        <v>93</v>
      </c>
      <c r="C66" s="26">
        <f t="shared" si="4"/>
        <v>46079</v>
      </c>
      <c r="D66" s="25" t="s">
        <v>123</v>
      </c>
      <c r="E66" s="25" t="s">
        <v>197</v>
      </c>
      <c r="F66" s="25" t="s">
        <v>198</v>
      </c>
      <c r="G66" s="28">
        <v>7080</v>
      </c>
      <c r="H66" s="28">
        <v>7080</v>
      </c>
      <c r="I66" s="14">
        <f t="shared" si="0"/>
        <v>0</v>
      </c>
      <c r="J66" s="15">
        <v>46081</v>
      </c>
      <c r="K66" s="16" t="s">
        <v>11</v>
      </c>
      <c r="L66" s="1"/>
      <c r="M66" s="1"/>
      <c r="N66" s="1"/>
    </row>
    <row r="67" spans="1:14" s="4" customFormat="1" x14ac:dyDescent="0.25">
      <c r="A67" s="1"/>
      <c r="B67" s="25" t="s">
        <v>94</v>
      </c>
      <c r="C67" s="26">
        <f t="shared" si="4"/>
        <v>46079</v>
      </c>
      <c r="D67" s="25" t="s">
        <v>124</v>
      </c>
      <c r="E67" s="25" t="s">
        <v>199</v>
      </c>
      <c r="F67" s="25" t="s">
        <v>200</v>
      </c>
      <c r="G67" s="28">
        <v>48400</v>
      </c>
      <c r="H67" s="28">
        <v>48400</v>
      </c>
      <c r="I67" s="14">
        <f t="shared" si="0"/>
        <v>0</v>
      </c>
      <c r="J67" s="15">
        <v>46081</v>
      </c>
      <c r="K67" s="16" t="s">
        <v>11</v>
      </c>
      <c r="L67" s="1"/>
      <c r="M67" s="1"/>
      <c r="N67" s="1"/>
    </row>
    <row r="68" spans="1:14" s="4" customFormat="1" x14ac:dyDescent="0.25">
      <c r="A68" s="1"/>
      <c r="B68" s="25" t="s">
        <v>95</v>
      </c>
      <c r="C68" s="26">
        <f t="shared" si="4"/>
        <v>46079</v>
      </c>
      <c r="D68" s="25" t="s">
        <v>124</v>
      </c>
      <c r="E68" s="25" t="s">
        <v>199</v>
      </c>
      <c r="F68" s="25" t="s">
        <v>201</v>
      </c>
      <c r="G68" s="28">
        <v>48400</v>
      </c>
      <c r="H68" s="28">
        <v>48400</v>
      </c>
      <c r="I68" s="14">
        <f t="shared" si="0"/>
        <v>0</v>
      </c>
      <c r="J68" s="15">
        <v>46081</v>
      </c>
      <c r="K68" s="16" t="s">
        <v>11</v>
      </c>
      <c r="L68" s="1"/>
      <c r="M68" s="1"/>
      <c r="N68" s="1"/>
    </row>
    <row r="69" spans="1:14" s="4" customFormat="1" x14ac:dyDescent="0.25">
      <c r="A69" s="1"/>
      <c r="B69" s="25" t="s">
        <v>88</v>
      </c>
      <c r="C69" s="26">
        <f t="shared" si="4"/>
        <v>46079</v>
      </c>
      <c r="D69" s="25" t="s">
        <v>125</v>
      </c>
      <c r="E69" s="25" t="s">
        <v>202</v>
      </c>
      <c r="F69" s="25" t="s">
        <v>176</v>
      </c>
      <c r="G69" s="28">
        <v>201250</v>
      </c>
      <c r="H69" s="28">
        <v>201250</v>
      </c>
      <c r="I69" s="14">
        <f t="shared" si="0"/>
        <v>0</v>
      </c>
      <c r="J69" s="15">
        <v>46081</v>
      </c>
      <c r="K69" s="16" t="s">
        <v>11</v>
      </c>
      <c r="L69" s="1"/>
      <c r="M69" s="1"/>
      <c r="N69" s="1"/>
    </row>
    <row r="70" spans="1:14" s="4" customFormat="1" x14ac:dyDescent="0.25">
      <c r="A70" s="1"/>
      <c r="B70" s="25" t="s">
        <v>96</v>
      </c>
      <c r="C70" s="26">
        <f t="shared" si="4"/>
        <v>46079</v>
      </c>
      <c r="D70" s="25" t="s">
        <v>21</v>
      </c>
      <c r="E70" s="25" t="s">
        <v>22</v>
      </c>
      <c r="F70" s="25" t="s">
        <v>203</v>
      </c>
      <c r="G70" s="28">
        <v>517600.6</v>
      </c>
      <c r="H70" s="28">
        <v>517600.6</v>
      </c>
      <c r="I70" s="14">
        <f t="shared" si="0"/>
        <v>0</v>
      </c>
      <c r="J70" s="15">
        <v>46081</v>
      </c>
      <c r="K70" s="13" t="s">
        <v>11</v>
      </c>
      <c r="L70" s="1"/>
      <c r="M70" s="1"/>
      <c r="N70" s="1"/>
    </row>
    <row r="71" spans="1:14" s="4" customFormat="1" x14ac:dyDescent="0.25">
      <c r="A71" s="1"/>
      <c r="B71" s="40"/>
      <c r="C71" s="40"/>
      <c r="D71" s="40"/>
      <c r="E71" s="40"/>
      <c r="F71" s="21"/>
      <c r="G71" s="22">
        <f>SUM(G10:G70)</f>
        <v>6369008.8099999996</v>
      </c>
      <c r="H71" s="22">
        <f>SUM(H10:H70)</f>
        <v>6369008.8099999996</v>
      </c>
      <c r="I71" s="23">
        <f>-H79</f>
        <v>0</v>
      </c>
      <c r="J71" s="24"/>
      <c r="K71" s="24"/>
      <c r="L71" s="1"/>
      <c r="M71" s="1"/>
      <c r="N71" s="1"/>
    </row>
    <row r="72" spans="1:14" s="4" customFormat="1" x14ac:dyDescent="0.25">
      <c r="A72" s="1"/>
      <c r="B72" s="7"/>
      <c r="C72" s="8"/>
      <c r="D72" s="8"/>
      <c r="E72" s="7"/>
      <c r="F72" s="7"/>
      <c r="G72" s="6"/>
      <c r="H72" s="1"/>
      <c r="L72" s="1"/>
      <c r="M72" s="1"/>
      <c r="N72" s="1"/>
    </row>
    <row r="73" spans="1:14" s="4" customFormat="1" x14ac:dyDescent="0.25">
      <c r="A73" s="1"/>
      <c r="B73" s="9"/>
      <c r="C73" s="10"/>
      <c r="D73" s="10"/>
      <c r="E73" s="11"/>
      <c r="F73" s="12"/>
      <c r="G73" s="6"/>
      <c r="H73" s="1"/>
      <c r="L73" s="1"/>
      <c r="M73" s="1"/>
      <c r="N73" s="1"/>
    </row>
    <row r="74" spans="1:14" s="4" customFormat="1" ht="12.75" customHeight="1" x14ac:dyDescent="0.25">
      <c r="A74" s="1"/>
      <c r="B74" s="41" t="s">
        <v>32</v>
      </c>
      <c r="C74" s="41"/>
      <c r="D74" s="41"/>
      <c r="E74" s="41"/>
      <c r="F74" s="35" t="s">
        <v>205</v>
      </c>
      <c r="G74" s="35"/>
      <c r="H74" s="35"/>
      <c r="I74" s="35"/>
      <c r="J74" s="35"/>
      <c r="K74" s="35"/>
      <c r="L74" s="1"/>
      <c r="M74" s="1"/>
      <c r="N74" s="1"/>
    </row>
    <row r="75" spans="1:14" s="4" customFormat="1" x14ac:dyDescent="0.25">
      <c r="A75" s="1"/>
      <c r="B75" s="33" t="s">
        <v>33</v>
      </c>
      <c r="C75" s="34"/>
      <c r="D75" s="34"/>
      <c r="E75" s="34"/>
      <c r="F75" s="36" t="s">
        <v>31</v>
      </c>
      <c r="G75" s="36"/>
      <c r="H75" s="36"/>
      <c r="I75" s="36"/>
      <c r="J75" s="36"/>
      <c r="K75" s="36"/>
      <c r="L75" s="1"/>
      <c r="M75" s="1"/>
      <c r="N75" s="1"/>
    </row>
    <row r="76" spans="1:14" s="4" customFormat="1" x14ac:dyDescent="0.25">
      <c r="A76" s="1"/>
      <c r="B76" s="5"/>
      <c r="E76" s="5"/>
      <c r="F76" s="1"/>
      <c r="G76" s="1"/>
      <c r="H76" s="1"/>
      <c r="L76" s="1"/>
      <c r="M76" s="1"/>
      <c r="N76" s="1"/>
    </row>
    <row r="77" spans="1:14" s="4" customFormat="1" x14ac:dyDescent="0.25">
      <c r="A77" s="1"/>
      <c r="B77" s="5"/>
      <c r="E77" s="5"/>
      <c r="F77" s="1"/>
      <c r="G77" s="1"/>
      <c r="H77" s="1"/>
      <c r="L77" s="1"/>
      <c r="M77" s="1"/>
      <c r="N77" s="1"/>
    </row>
  </sheetData>
  <sortState xmlns:xlrd2="http://schemas.microsoft.com/office/spreadsheetml/2017/richdata2" ref="B12:K121">
    <sortCondition ref="C12:C121"/>
  </sortState>
  <mergeCells count="8">
    <mergeCell ref="B75:E75"/>
    <mergeCell ref="F74:K74"/>
    <mergeCell ref="F75:K75"/>
    <mergeCell ref="B6:K6"/>
    <mergeCell ref="B7:K7"/>
    <mergeCell ref="B8:K8"/>
    <mergeCell ref="B71:E71"/>
    <mergeCell ref="B74:E74"/>
  </mergeCells>
  <pageMargins left="0.25" right="0.25" top="0.75" bottom="0.75" header="0.3" footer="0.3"/>
  <pageSetup scale="78" fitToHeight="0" orientation="landscape" r:id="rId1"/>
  <headerFooter>
    <oddFooter>Página &amp;P</oddFooter>
  </headerFooter>
  <rowBreaks count="1" manualBreakCount="1">
    <brk id="42" min="1" max="1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17625a74c634b4b002043d60f954cfca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00c5a2466782b34c2fccff97e3d24598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CE4F0352-5B63-4E97-BD72-C50B3A45D16F}"/>
</file>

<file path=customXml/itemProps2.xml><?xml version="1.0" encoding="utf-8"?>
<ds:datastoreItem xmlns:ds="http://schemas.openxmlformats.org/officeDocument/2006/customXml" ds:itemID="{073A83B2-B3D5-4F16-BFDD-B90C6B3F1E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3D9830-3AED-4D42-AEC3-4A7FA38CB9B0}">
  <ds:schemaRefs>
    <ds:schemaRef ds:uri="http://schemas.microsoft.com/office/2006/metadata/properties"/>
    <ds:schemaRef ds:uri="http://schemas.microsoft.com/office/infopath/2007/PartnerControls"/>
    <ds:schemaRef ds:uri="da0356f3-83b3-42db-a4ea-d0e11b8bbdec"/>
    <ds:schemaRef ds:uri="8dedfef6-c5ba-4a3e-af87-6a55fe9447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2026</vt:lpstr>
      <vt:lpstr>'FEBRERO 2026'!Área_de_impresión</vt:lpstr>
      <vt:lpstr>'FEBRERO 2026'!Títulos_a_imprimir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Rivera</dc:creator>
  <cp:lastModifiedBy>Idalia Evangelista</cp:lastModifiedBy>
  <cp:lastPrinted>2026-03-09T14:30:46Z</cp:lastPrinted>
  <dcterms:created xsi:type="dcterms:W3CDTF">2023-05-10T12:41:08Z</dcterms:created>
  <dcterms:modified xsi:type="dcterms:W3CDTF">2026-03-09T14:30:55Z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